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6750" activeTab="0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  <sheet name="Hoja8" sheetId="8" r:id="rId8"/>
    <sheet name="Hoja9" sheetId="9" r:id="rId9"/>
    <sheet name="Hoja10" sheetId="10" r:id="rId10"/>
    <sheet name="Hoja11" sheetId="11" r:id="rId11"/>
    <sheet name="Hoja12" sheetId="12" r:id="rId12"/>
    <sheet name="Hoja13" sheetId="13" r:id="rId13"/>
    <sheet name="Hoja14" sheetId="14" r:id="rId14"/>
    <sheet name="Hoja15" sheetId="15" r:id="rId15"/>
    <sheet name="Hoja16" sheetId="16" r:id="rId16"/>
  </sheets>
  <definedNames/>
  <calcPr fullCalcOnLoad="1"/>
</workbook>
</file>

<file path=xl/sharedStrings.xml><?xml version="1.0" encoding="utf-8"?>
<sst xmlns="http://schemas.openxmlformats.org/spreadsheetml/2006/main" count="188" uniqueCount="74">
  <si>
    <t>Volumen</t>
  </si>
  <si>
    <t>Metanol</t>
  </si>
  <si>
    <t>Aceite</t>
  </si>
  <si>
    <t>Final</t>
  </si>
  <si>
    <t>Agregado</t>
  </si>
  <si>
    <t>( % )</t>
  </si>
  <si>
    <r>
      <t>( cm</t>
    </r>
    <r>
      <rPr>
        <vertAlign val="superscript"/>
        <sz val="11"/>
        <color indexed="8"/>
        <rFont val="Arial"/>
        <family val="2"/>
      </rPr>
      <t xml:space="preserve">3 </t>
    </r>
    <r>
      <rPr>
        <sz val="10"/>
        <color indexed="8"/>
        <rFont val="Arial"/>
        <family val="2"/>
      </rPr>
      <t>)</t>
    </r>
  </si>
  <si>
    <t>Nitrom.</t>
  </si>
  <si>
    <t>Original</t>
  </si>
  <si>
    <r>
      <t xml:space="preserve">     1 U.S. Fluid Ounce = 29,573530 cm</t>
    </r>
    <r>
      <rPr>
        <vertAlign val="superscript"/>
        <sz val="11"/>
        <color indexed="18"/>
        <rFont val="Arial"/>
        <family val="2"/>
      </rPr>
      <t>3</t>
    </r>
  </si>
  <si>
    <r>
      <t xml:space="preserve">     1 U.S. Pint = 473,176473 cm</t>
    </r>
    <r>
      <rPr>
        <vertAlign val="superscript"/>
        <sz val="11"/>
        <color indexed="18"/>
        <rFont val="Arial"/>
        <family val="2"/>
      </rPr>
      <t>3</t>
    </r>
  </si>
  <si>
    <r>
      <t>1 U.S. Quart =   946,352946 cm</t>
    </r>
    <r>
      <rPr>
        <vertAlign val="superscript"/>
        <sz val="11"/>
        <color indexed="18"/>
        <rFont val="Arial"/>
        <family val="2"/>
      </rPr>
      <t>3</t>
    </r>
  </si>
  <si>
    <r>
      <t>1 U.S.Gallon = 3785,411784 cm</t>
    </r>
    <r>
      <rPr>
        <vertAlign val="superscript"/>
        <sz val="11"/>
        <color indexed="18"/>
        <rFont val="Arial"/>
        <family val="2"/>
      </rPr>
      <t>3</t>
    </r>
  </si>
  <si>
    <t>Datos de Entrada</t>
  </si>
  <si>
    <t>Componentes a Agregar</t>
  </si>
  <si>
    <t>Mezcla Propuesta</t>
  </si>
  <si>
    <t>Control de Composición</t>
  </si>
  <si>
    <t xml:space="preserve">Controlar que los porcentajes </t>
  </si>
  <si>
    <t>sean iguales que arriba</t>
  </si>
  <si>
    <t>Base Metanol</t>
  </si>
  <si>
    <t>Modificación de Mezcla de 4 Componentes</t>
  </si>
  <si>
    <t>Otro</t>
  </si>
  <si>
    <t xml:space="preserve">            Mezcla Original   </t>
  </si>
  <si>
    <t>de Aceite</t>
  </si>
  <si>
    <t>Nitromet.</t>
  </si>
  <si>
    <t>( cm3 )</t>
  </si>
  <si>
    <t>de Metanol</t>
  </si>
  <si>
    <t>Mezcla Modificada ( Base Metanol )</t>
  </si>
  <si>
    <t>Mezcla Modificada ( Base Aceite )</t>
  </si>
  <si>
    <t>Base Aceite</t>
  </si>
  <si>
    <t>Base Nitrom.</t>
  </si>
  <si>
    <t>Base Otro</t>
  </si>
  <si>
    <t>(1-1/N )</t>
  </si>
  <si>
    <t>( 1-1/O )</t>
  </si>
  <si>
    <t>(1-1/A )</t>
  </si>
  <si>
    <t>(1-1/M )</t>
  </si>
  <si>
    <t>M</t>
  </si>
  <si>
    <t>A</t>
  </si>
  <si>
    <t>N</t>
  </si>
  <si>
    <t>O</t>
  </si>
  <si>
    <t>Determ.Gral Base Metanol</t>
  </si>
  <si>
    <t>F</t>
  </si>
  <si>
    <t>G</t>
  </si>
  <si>
    <t>H</t>
  </si>
  <si>
    <t>I</t>
  </si>
  <si>
    <t>Agregado A</t>
  </si>
  <si>
    <t>Delta Grl..M. =</t>
  </si>
  <si>
    <t>Determinante Aceite</t>
  </si>
  <si>
    <t>Determinante Nitro</t>
  </si>
  <si>
    <t>Agregado N</t>
  </si>
  <si>
    <t>Determinante Otro</t>
  </si>
  <si>
    <t>Agregado O</t>
  </si>
  <si>
    <t>Determ.Gral Base Aceite</t>
  </si>
  <si>
    <t>Delta Grl. A =</t>
  </si>
  <si>
    <t>Determinante Metanol</t>
  </si>
  <si>
    <t>Agregado M</t>
  </si>
  <si>
    <t>Determ.Gral Base Nitro</t>
  </si>
  <si>
    <t>Delta Grl. N =</t>
  </si>
  <si>
    <t>Determ. Gral. Base Otro</t>
  </si>
  <si>
    <t>Delta Grl. O=</t>
  </si>
  <si>
    <t>DeterminanteMetanol</t>
  </si>
  <si>
    <t>DELTA M</t>
  </si>
  <si>
    <t xml:space="preserve">DELTA A </t>
  </si>
  <si>
    <t>DELTA N</t>
  </si>
  <si>
    <t>DELTA O</t>
  </si>
  <si>
    <t>Control Final de Agregados</t>
  </si>
  <si>
    <t>Base M</t>
  </si>
  <si>
    <t>Base A</t>
  </si>
  <si>
    <t>Base  N</t>
  </si>
  <si>
    <t>Base O</t>
  </si>
  <si>
    <t>por Alfredo Herbón - 12/08/2007  -  aherbon@coopenet.com.ar</t>
  </si>
  <si>
    <t>Eter</t>
  </si>
  <si>
    <t>Dii</t>
  </si>
  <si>
    <t>Kerosen</t>
  </si>
</sst>
</file>

<file path=xl/styles.xml><?xml version="1.0" encoding="utf-8"?>
<styleSheet xmlns="http://schemas.openxmlformats.org/spreadsheetml/2006/main">
  <numFmts count="3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.####"/>
    <numFmt numFmtId="181" formatCode="#.######"/>
    <numFmt numFmtId="182" formatCode="&quot;$&quot;\ #.00"/>
    <numFmt numFmtId="183" formatCode="#.00&quot;$/lt&quot;\."/>
    <numFmt numFmtId="184" formatCode="#.00&quot;$/gal&quot;"/>
    <numFmt numFmtId="185" formatCode="#.00\ &quot;$/lt&quot;\."/>
    <numFmt numFmtId="186" formatCode="#.##"/>
    <numFmt numFmtId="187" formatCode="#.00"/>
    <numFmt numFmtId="188" formatCode="0.0000"/>
    <numFmt numFmtId="189" formatCode="0.000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color indexed="10"/>
      <name val="Arial"/>
      <family val="2"/>
    </font>
    <font>
      <b/>
      <i/>
      <sz val="16"/>
      <name val="Arial Rounded MT Bold"/>
      <family val="2"/>
    </font>
    <font>
      <sz val="18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i/>
      <sz val="14"/>
      <name val="Arial Rounded MT Bold"/>
      <family val="2"/>
    </font>
    <font>
      <sz val="12"/>
      <name val="Arial"/>
      <family val="2"/>
    </font>
    <font>
      <sz val="11"/>
      <name val="Arial"/>
      <family val="2"/>
    </font>
    <font>
      <b/>
      <i/>
      <sz val="12"/>
      <color indexed="8"/>
      <name val="Arial"/>
      <family val="2"/>
    </font>
    <font>
      <b/>
      <i/>
      <sz val="10"/>
      <color indexed="8"/>
      <name val="Arial"/>
      <family val="0"/>
    </font>
    <font>
      <vertAlign val="superscript"/>
      <sz val="11"/>
      <color indexed="8"/>
      <name val="Arial"/>
      <family val="2"/>
    </font>
    <font>
      <sz val="18"/>
      <color indexed="8"/>
      <name val="WP IconicSymbolsA"/>
      <family val="0"/>
    </font>
    <font>
      <b/>
      <u val="double"/>
      <sz val="10"/>
      <color indexed="10"/>
      <name val="Arial"/>
      <family val="2"/>
    </font>
    <font>
      <sz val="10"/>
      <color indexed="18"/>
      <name val="Arial"/>
      <family val="2"/>
    </font>
    <font>
      <vertAlign val="superscript"/>
      <sz val="11"/>
      <color indexed="18"/>
      <name val="Arial"/>
      <family val="2"/>
    </font>
    <font>
      <b/>
      <i/>
      <sz val="20"/>
      <color indexed="16"/>
      <name val="Arial"/>
      <family val="2"/>
    </font>
    <font>
      <b/>
      <i/>
      <sz val="9"/>
      <color indexed="16"/>
      <name val="Arial"/>
      <family val="2"/>
    </font>
    <font>
      <b/>
      <i/>
      <sz val="10"/>
      <color indexed="16"/>
      <name val="Arial"/>
      <family val="2"/>
    </font>
    <font>
      <b/>
      <sz val="10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0"/>
    </font>
    <font>
      <b/>
      <i/>
      <sz val="9"/>
      <color indexed="8"/>
      <name val="Arial"/>
      <family val="0"/>
    </font>
    <font>
      <sz val="14"/>
      <name val="Arial"/>
      <family val="0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0" xfId="0" applyFill="1" applyAlignment="1" applyProtection="1">
      <alignment/>
      <protection locked="0"/>
    </xf>
    <xf numFmtId="0" fontId="5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13" fillId="3" borderId="0" xfId="0" applyFont="1" applyFill="1" applyAlignment="1" applyProtection="1">
      <alignment horizontal="centerContinuous"/>
      <protection/>
    </xf>
    <xf numFmtId="0" fontId="8" fillId="3" borderId="0" xfId="0" applyFont="1" applyFill="1" applyAlignment="1" applyProtection="1">
      <alignment horizontal="centerContinuous"/>
      <protection/>
    </xf>
    <xf numFmtId="0" fontId="14" fillId="3" borderId="0" xfId="0" applyFont="1" applyFill="1" applyAlignment="1" applyProtection="1">
      <alignment horizontal="center"/>
      <protection/>
    </xf>
    <xf numFmtId="0" fontId="13" fillId="4" borderId="0" xfId="0" applyFont="1" applyFill="1" applyAlignment="1" applyProtection="1">
      <alignment horizontal="centerContinuous"/>
      <protection/>
    </xf>
    <xf numFmtId="0" fontId="8" fillId="4" borderId="0" xfId="0" applyFont="1" applyFill="1" applyAlignment="1" applyProtection="1">
      <alignment horizontal="centerContinuous"/>
      <protection/>
    </xf>
    <xf numFmtId="0" fontId="17" fillId="2" borderId="0" xfId="0" applyFont="1" applyFill="1" applyAlignment="1" applyProtection="1">
      <alignment vertical="center"/>
      <protection/>
    </xf>
    <xf numFmtId="0" fontId="8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/>
      <protection/>
    </xf>
    <xf numFmtId="0" fontId="16" fillId="2" borderId="0" xfId="0" applyFont="1" applyFill="1" applyAlignment="1" applyProtection="1">
      <alignment horizontal="center" vertical="top"/>
      <protection/>
    </xf>
    <xf numFmtId="0" fontId="8" fillId="2" borderId="0" xfId="0" applyFont="1" applyFill="1" applyAlignment="1" applyProtection="1">
      <alignment horizontal="centerContinuous"/>
      <protection/>
    </xf>
    <xf numFmtId="0" fontId="18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/>
      <protection/>
    </xf>
    <xf numFmtId="0" fontId="18" fillId="2" borderId="0" xfId="0" applyFont="1" applyFill="1" applyAlignment="1" applyProtection="1">
      <alignment/>
      <protection/>
    </xf>
    <xf numFmtId="0" fontId="18" fillId="2" borderId="0" xfId="0" applyFont="1" applyFill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184" fontId="0" fillId="0" borderId="0" xfId="0" applyNumberFormat="1" applyBorder="1" applyAlignment="1" applyProtection="1">
      <alignment/>
      <protection/>
    </xf>
    <xf numFmtId="183" fontId="0" fillId="0" borderId="0" xfId="0" applyNumberForma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182" fontId="0" fillId="0" borderId="0" xfId="0" applyNumberFormat="1" applyFill="1" applyAlignment="1" applyProtection="1">
      <alignment/>
      <protection/>
    </xf>
    <xf numFmtId="185" fontId="0" fillId="0" borderId="0" xfId="0" applyNumberFormat="1" applyFill="1" applyBorder="1" applyAlignment="1" applyProtection="1">
      <alignment/>
      <protection/>
    </xf>
    <xf numFmtId="187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185" fontId="0" fillId="0" borderId="0" xfId="0" applyNumberFormat="1" applyFill="1" applyAlignment="1" applyProtection="1">
      <alignment/>
      <protection/>
    </xf>
    <xf numFmtId="0" fontId="11" fillId="0" borderId="0" xfId="0" applyFont="1" applyFill="1" applyBorder="1" applyAlignment="1" applyProtection="1">
      <alignment horizontal="left"/>
      <protection/>
    </xf>
    <xf numFmtId="182" fontId="0" fillId="0" borderId="0" xfId="0" applyNumberForma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2" borderId="0" xfId="0" applyFont="1" applyFill="1" applyAlignment="1" applyProtection="1">
      <alignment horizontal="center"/>
      <protection hidden="1"/>
    </xf>
    <xf numFmtId="1" fontId="0" fillId="2" borderId="0" xfId="0" applyNumberFormat="1" applyFill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3" fillId="5" borderId="0" xfId="0" applyFont="1" applyFill="1" applyAlignment="1" applyProtection="1">
      <alignment horizontal="center"/>
      <protection/>
    </xf>
    <xf numFmtId="0" fontId="25" fillId="5" borderId="0" xfId="0" applyFont="1" applyFill="1" applyAlignment="1" applyProtection="1">
      <alignment horizontal="center"/>
      <protection/>
    </xf>
    <xf numFmtId="0" fontId="26" fillId="5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1" fontId="0" fillId="0" borderId="0" xfId="0" applyNumberFormat="1" applyFill="1" applyAlignment="1" applyProtection="1">
      <alignment horizontal="center"/>
      <protection hidden="1"/>
    </xf>
    <xf numFmtId="181" fontId="0" fillId="0" borderId="0" xfId="0" applyNumberFormat="1" applyFill="1" applyAlignment="1" applyProtection="1">
      <alignment horizontal="center"/>
      <protection hidden="1"/>
    </xf>
    <xf numFmtId="0" fontId="27" fillId="0" borderId="0" xfId="0" applyFont="1" applyAlignment="1">
      <alignment horizontal="center"/>
    </xf>
    <xf numFmtId="0" fontId="0" fillId="2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hidden="1" locked="0"/>
    </xf>
    <xf numFmtId="0" fontId="5" fillId="0" borderId="0" xfId="0" applyFont="1" applyFill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0" fillId="4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188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28" fillId="0" borderId="0" xfId="0" applyFont="1" applyAlignment="1">
      <alignment horizontal="center"/>
    </xf>
    <xf numFmtId="188" fontId="0" fillId="0" borderId="0" xfId="0" applyNumberFormat="1" applyAlignment="1" applyProtection="1">
      <alignment horizontal="center"/>
      <protection/>
    </xf>
    <xf numFmtId="0" fontId="8" fillId="3" borderId="1" xfId="0" applyFont="1" applyFill="1" applyBorder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25" fillId="3" borderId="1" xfId="0" applyFont="1" applyFill="1" applyBorder="1" applyAlignment="1" applyProtection="1">
      <alignment horizontal="center"/>
      <protection/>
    </xf>
    <xf numFmtId="0" fontId="26" fillId="3" borderId="1" xfId="0" applyFont="1" applyFill="1" applyBorder="1" applyAlignment="1" applyProtection="1">
      <alignment horizontal="center"/>
      <protection/>
    </xf>
    <xf numFmtId="0" fontId="8" fillId="6" borderId="1" xfId="0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horizontal="center" vertical="justify"/>
      <protection/>
    </xf>
    <xf numFmtId="0" fontId="8" fillId="6" borderId="1" xfId="0" applyFont="1" applyFill="1" applyBorder="1" applyAlignment="1" applyProtection="1">
      <alignment horizontal="center" vertical="justify"/>
      <protection/>
    </xf>
    <xf numFmtId="0" fontId="8" fillId="6" borderId="1" xfId="0" applyFont="1" applyFill="1" applyBorder="1" applyAlignment="1" applyProtection="1">
      <alignment horizontal="center" vertical="top"/>
      <protection/>
    </xf>
    <xf numFmtId="1" fontId="23" fillId="5" borderId="1" xfId="0" applyNumberFormat="1" applyFont="1" applyFill="1" applyBorder="1" applyAlignment="1" applyProtection="1">
      <alignment horizontal="center"/>
      <protection/>
    </xf>
    <xf numFmtId="0" fontId="8" fillId="4" borderId="1" xfId="0" applyFont="1" applyFill="1" applyBorder="1" applyAlignment="1" applyProtection="1">
      <alignment horizontal="center" vertical="justify"/>
      <protection/>
    </xf>
    <xf numFmtId="0" fontId="8" fillId="7" borderId="1" xfId="0" applyFont="1" applyFill="1" applyBorder="1" applyAlignment="1" applyProtection="1">
      <alignment horizontal="center" vertical="justify"/>
      <protection/>
    </xf>
    <xf numFmtId="0" fontId="8" fillId="5" borderId="1" xfId="0" applyFont="1" applyFill="1" applyBorder="1" applyAlignment="1" applyProtection="1">
      <alignment horizontal="center" vertical="top"/>
      <protection/>
    </xf>
    <xf numFmtId="1" fontId="8" fillId="4" borderId="1" xfId="0" applyNumberFormat="1" applyFont="1" applyFill="1" applyBorder="1" applyAlignment="1" applyProtection="1">
      <alignment horizontal="center"/>
      <protection/>
    </xf>
    <xf numFmtId="1" fontId="8" fillId="7" borderId="1" xfId="0" applyNumberFormat="1" applyFont="1" applyFill="1" applyBorder="1" applyAlignment="1" applyProtection="1">
      <alignment horizontal="center"/>
      <protection locked="0"/>
    </xf>
    <xf numFmtId="0" fontId="8" fillId="7" borderId="1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/>
    </xf>
    <xf numFmtId="2" fontId="23" fillId="8" borderId="0" xfId="0" applyNumberFormat="1" applyFont="1" applyFill="1" applyAlignment="1" applyProtection="1">
      <alignment horizontal="center"/>
      <protection/>
    </xf>
    <xf numFmtId="0" fontId="25" fillId="4" borderId="1" xfId="0" applyFont="1" applyFill="1" applyBorder="1" applyAlignment="1" applyProtection="1">
      <alignment horizontal="center"/>
      <protection/>
    </xf>
    <xf numFmtId="0" fontId="25" fillId="5" borderId="1" xfId="0" applyFont="1" applyFill="1" applyBorder="1" applyAlignment="1" applyProtection="1">
      <alignment horizontal="center"/>
      <protection/>
    </xf>
    <xf numFmtId="0" fontId="14" fillId="5" borderId="1" xfId="0" applyFont="1" applyFill="1" applyBorder="1" applyAlignment="1" applyProtection="1">
      <alignment horizontal="center"/>
      <protection/>
    </xf>
    <xf numFmtId="0" fontId="20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 horizontal="center" vertical="top"/>
      <protection/>
    </xf>
    <xf numFmtId="0" fontId="21" fillId="0" borderId="0" xfId="0" applyFont="1" applyAlignment="1" applyProtection="1">
      <alignment horizontal="center" vertical="top"/>
      <protection/>
    </xf>
    <xf numFmtId="0" fontId="0" fillId="0" borderId="0" xfId="0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3" fillId="9" borderId="0" xfId="0" applyFont="1" applyFill="1" applyAlignment="1" applyProtection="1">
      <alignment horizontal="center"/>
      <protection/>
    </xf>
    <xf numFmtId="0" fontId="13" fillId="5" borderId="0" xfId="0" applyFont="1" applyFill="1" applyAlignment="1" applyProtection="1">
      <alignment horizontal="center"/>
      <protection/>
    </xf>
    <xf numFmtId="0" fontId="24" fillId="8" borderId="0" xfId="0" applyFont="1" applyFill="1" applyAlignment="1" applyProtection="1">
      <alignment horizontal="center" vertical="top"/>
      <protection/>
    </xf>
    <xf numFmtId="0" fontId="0" fillId="0" borderId="0" xfId="0" applyAlignment="1">
      <alignment horizontal="center" vertical="top"/>
    </xf>
    <xf numFmtId="0" fontId="13" fillId="8" borderId="0" xfId="0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4" fillId="8" borderId="0" xfId="0" applyFont="1" applyFill="1" applyAlignment="1" applyProtection="1">
      <alignment horizontal="center"/>
      <protection/>
    </xf>
    <xf numFmtId="0" fontId="1" fillId="4" borderId="0" xfId="0" applyFont="1" applyFill="1" applyAlignment="1">
      <alignment horizontal="center"/>
    </xf>
    <xf numFmtId="0" fontId="29" fillId="2" borderId="0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" name="Texto 1"/>
        <xdr:cNvSpPr txBox="1">
          <a:spLocks noChangeArrowheads="1"/>
        </xdr:cNvSpPr>
      </xdr:nvSpPr>
      <xdr:spPr>
        <a:xfrm>
          <a:off x="8772525" y="571500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7</xdr:row>
      <xdr:rowOff>0</xdr:rowOff>
    </xdr:from>
    <xdr:to>
      <xdr:col>6</xdr:col>
      <xdr:colOff>352425</xdr:colOff>
      <xdr:row>7</xdr:row>
      <xdr:rowOff>276225</xdr:rowOff>
    </xdr:to>
    <xdr:sp>
      <xdr:nvSpPr>
        <xdr:cNvPr id="2" name="AutoShape 4"/>
        <xdr:cNvSpPr>
          <a:spLocks/>
        </xdr:cNvSpPr>
      </xdr:nvSpPr>
      <xdr:spPr>
        <a:xfrm>
          <a:off x="2895600" y="1524000"/>
          <a:ext cx="295275" cy="2762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7</xdr:row>
      <xdr:rowOff>19050</xdr:rowOff>
    </xdr:from>
    <xdr:to>
      <xdr:col>7</xdr:col>
      <xdr:colOff>409575</xdr:colOff>
      <xdr:row>8</xdr:row>
      <xdr:rowOff>0</xdr:rowOff>
    </xdr:to>
    <xdr:sp>
      <xdr:nvSpPr>
        <xdr:cNvPr id="3" name="AutoShape 5"/>
        <xdr:cNvSpPr>
          <a:spLocks/>
        </xdr:cNvSpPr>
      </xdr:nvSpPr>
      <xdr:spPr>
        <a:xfrm>
          <a:off x="3419475" y="1543050"/>
          <a:ext cx="295275" cy="2762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6</xdr:row>
      <xdr:rowOff>152400</xdr:rowOff>
    </xdr:from>
    <xdr:to>
      <xdr:col>8</xdr:col>
      <xdr:colOff>361950</xdr:colOff>
      <xdr:row>7</xdr:row>
      <xdr:rowOff>266700</xdr:rowOff>
    </xdr:to>
    <xdr:sp>
      <xdr:nvSpPr>
        <xdr:cNvPr id="4" name="AutoShape 6"/>
        <xdr:cNvSpPr>
          <a:spLocks/>
        </xdr:cNvSpPr>
      </xdr:nvSpPr>
      <xdr:spPr>
        <a:xfrm>
          <a:off x="3895725" y="1514475"/>
          <a:ext cx="295275" cy="2762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7</xdr:row>
      <xdr:rowOff>19050</xdr:rowOff>
    </xdr:from>
    <xdr:to>
      <xdr:col>5</xdr:col>
      <xdr:colOff>409575</xdr:colOff>
      <xdr:row>8</xdr:row>
      <xdr:rowOff>0</xdr:rowOff>
    </xdr:to>
    <xdr:sp>
      <xdr:nvSpPr>
        <xdr:cNvPr id="5" name="AutoShape 7"/>
        <xdr:cNvSpPr>
          <a:spLocks/>
        </xdr:cNvSpPr>
      </xdr:nvSpPr>
      <xdr:spPr>
        <a:xfrm>
          <a:off x="2447925" y="1543050"/>
          <a:ext cx="295275" cy="2762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44"/>
  <sheetViews>
    <sheetView tabSelected="1" workbookViewId="0" topLeftCell="A1">
      <selection activeCell="A1" sqref="A1:N1"/>
    </sheetView>
  </sheetViews>
  <sheetFormatPr defaultColWidth="11.421875" defaultRowHeight="12.75"/>
  <cols>
    <col min="1" max="1" width="7.57421875" style="0" customWidth="1"/>
    <col min="2" max="2" width="6.00390625" style="0" customWidth="1"/>
    <col min="3" max="3" width="7.421875" style="0" customWidth="1"/>
    <col min="4" max="4" width="5.421875" style="0" customWidth="1"/>
    <col min="5" max="5" width="8.57421875" style="0" customWidth="1"/>
    <col min="6" max="6" width="7.57421875" style="0" customWidth="1"/>
    <col min="7" max="7" width="7.00390625" style="0" customWidth="1"/>
    <col min="8" max="8" width="7.8515625" style="0" customWidth="1"/>
    <col min="9" max="9" width="6.57421875" style="0" customWidth="1"/>
    <col min="10" max="10" width="8.421875" style="0" customWidth="1"/>
    <col min="11" max="11" width="8.140625" style="0" customWidth="1"/>
    <col min="12" max="12" width="8.57421875" style="0" customWidth="1"/>
    <col min="13" max="13" width="8.140625" style="0" customWidth="1"/>
    <col min="14" max="17" width="8.57421875" style="0" customWidth="1"/>
    <col min="18" max="18" width="10.140625" style="0" customWidth="1"/>
    <col min="19" max="22" width="8.57421875" style="0" customWidth="1"/>
    <col min="23" max="23" width="7.7109375" style="0" customWidth="1"/>
    <col min="24" max="24" width="6.57421875" style="0" customWidth="1"/>
    <col min="25" max="25" width="6.421875" style="0" customWidth="1"/>
    <col min="27" max="27" width="17.28125" style="0" customWidth="1"/>
    <col min="28" max="28" width="9.140625" style="0" customWidth="1"/>
    <col min="29" max="29" width="8.28125" style="0" customWidth="1"/>
    <col min="30" max="30" width="9.140625" style="0" customWidth="1"/>
    <col min="31" max="31" width="7.8515625" style="0" customWidth="1"/>
    <col min="32" max="32" width="9.8515625" style="0" customWidth="1"/>
    <col min="33" max="33" width="9.57421875" style="0" customWidth="1"/>
    <col min="34" max="34" width="9.7109375" style="0" customWidth="1"/>
    <col min="35" max="35" width="8.8515625" style="0" customWidth="1"/>
    <col min="38" max="38" width="12.57421875" style="0" customWidth="1"/>
    <col min="40" max="40" width="12.140625" style="0" customWidth="1"/>
    <col min="49" max="49" width="12.28125" style="0" bestFit="1" customWidth="1"/>
    <col min="52" max="52" width="12.28125" style="0" bestFit="1" customWidth="1"/>
  </cols>
  <sheetData>
    <row r="1" spans="1:42" ht="25.5">
      <c r="A1" s="96" t="s">
        <v>20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5"/>
      <c r="Q1" s="2"/>
      <c r="AB1" s="1" t="s">
        <v>36</v>
      </c>
      <c r="AC1" s="1" t="s">
        <v>37</v>
      </c>
      <c r="AD1" s="1" t="s">
        <v>38</v>
      </c>
      <c r="AE1" s="1" t="s">
        <v>39</v>
      </c>
      <c r="AF1" s="1" t="s">
        <v>35</v>
      </c>
      <c r="AG1" s="1" t="s">
        <v>34</v>
      </c>
      <c r="AH1" s="1" t="s">
        <v>32</v>
      </c>
      <c r="AI1" s="1" t="s">
        <v>33</v>
      </c>
      <c r="AJ1" s="70" t="s">
        <v>41</v>
      </c>
      <c r="AK1" s="70" t="s">
        <v>42</v>
      </c>
      <c r="AL1" s="70" t="s">
        <v>43</v>
      </c>
      <c r="AM1" s="70" t="s">
        <v>44</v>
      </c>
      <c r="AN1" s="1"/>
      <c r="AO1" s="7"/>
      <c r="AP1" s="7"/>
    </row>
    <row r="2" spans="1:42" ht="19.5">
      <c r="A2" s="97" t="s">
        <v>70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5"/>
      <c r="Q2" s="2"/>
      <c r="AB2" s="1">
        <f>(F7+0.0001)/100</f>
        <v>0.480001</v>
      </c>
      <c r="AC2" s="1">
        <f>(G7+0.0001)/100</f>
        <v>0.20000099999999998</v>
      </c>
      <c r="AD2" s="1">
        <f>(H7+0.0001)/100</f>
        <v>0.300001</v>
      </c>
      <c r="AE2" s="1">
        <f>(I7+0.0001)/100</f>
        <v>0.020001</v>
      </c>
      <c r="AF2" s="1">
        <f>1-1/AB2</f>
        <v>-1.083328993064598</v>
      </c>
      <c r="AG2">
        <f>1-1/AC2</f>
        <v>-3.9999750001249996</v>
      </c>
      <c r="AH2">
        <f>1-1/AD2</f>
        <v>-2.333322222259259</v>
      </c>
      <c r="AI2">
        <f>1-1/AE2</f>
        <v>-48.99750012499375</v>
      </c>
      <c r="AJ2" s="1">
        <f>A7*E7/100/AB2-E7</f>
        <v>-166.66840277416088</v>
      </c>
      <c r="AK2" s="1">
        <f>B7/100*E7/AC2-E7</f>
        <v>249.99375003124987</v>
      </c>
      <c r="AL2" s="1">
        <f>C7/100*E7/AD2-E7</f>
        <v>99.99633334555551</v>
      </c>
      <c r="AM2" s="72">
        <f>D7*E7/100/AE2-E7</f>
        <v>-0.0499975001250732</v>
      </c>
      <c r="AN2" s="1"/>
      <c r="AO2" s="7"/>
      <c r="AP2" s="7"/>
    </row>
    <row r="3" spans="1:52" ht="15">
      <c r="A3" s="102" t="s">
        <v>13</v>
      </c>
      <c r="B3" s="102"/>
      <c r="C3" s="102"/>
      <c r="D3" s="102"/>
      <c r="E3" s="102"/>
      <c r="F3" s="102"/>
      <c r="G3" s="102"/>
      <c r="H3" s="102"/>
      <c r="I3" s="54"/>
      <c r="J3" s="101" t="s">
        <v>14</v>
      </c>
      <c r="K3" s="101"/>
      <c r="L3" s="101"/>
      <c r="M3" s="101"/>
      <c r="N3" s="101"/>
      <c r="O3" s="6"/>
      <c r="AA3" s="1"/>
      <c r="AB3" s="1"/>
      <c r="AC3" s="1"/>
      <c r="AD3" s="1"/>
      <c r="AE3" s="1"/>
      <c r="AF3" s="1"/>
      <c r="AG3" s="1"/>
      <c r="AH3" s="1"/>
      <c r="AI3" s="1"/>
      <c r="AJ3" s="1"/>
      <c r="AK3" s="107" t="s">
        <v>40</v>
      </c>
      <c r="AL3" s="107"/>
      <c r="AM3" s="1"/>
      <c r="AN3" s="1"/>
      <c r="AO3" s="6"/>
      <c r="AP3" s="99" t="s">
        <v>47</v>
      </c>
      <c r="AQ3" s="99"/>
      <c r="AR3" s="99"/>
      <c r="AT3" s="106" t="s">
        <v>48</v>
      </c>
      <c r="AU3" s="106"/>
      <c r="AV3" s="106"/>
      <c r="AX3" s="106" t="s">
        <v>50</v>
      </c>
      <c r="AY3" s="106"/>
      <c r="AZ3" s="106"/>
    </row>
    <row r="4" spans="1:54" ht="18">
      <c r="A4" s="9" t="s">
        <v>22</v>
      </c>
      <c r="B4" s="10"/>
      <c r="C4" s="10"/>
      <c r="D4" s="10"/>
      <c r="E4" s="11" t="s">
        <v>0</v>
      </c>
      <c r="F4" s="12" t="s">
        <v>15</v>
      </c>
      <c r="G4" s="13"/>
      <c r="H4" s="13"/>
      <c r="I4" s="13"/>
      <c r="J4" s="55" t="s">
        <v>4</v>
      </c>
      <c r="K4" s="55" t="s">
        <v>4</v>
      </c>
      <c r="L4" s="55" t="s">
        <v>4</v>
      </c>
      <c r="M4" s="55" t="s">
        <v>4</v>
      </c>
      <c r="N4" s="56" t="s">
        <v>0</v>
      </c>
      <c r="O4" s="6"/>
      <c r="AA4" s="63" t="s">
        <v>19</v>
      </c>
      <c r="AB4" s="109" t="s">
        <v>27</v>
      </c>
      <c r="AC4" s="109"/>
      <c r="AD4" s="109"/>
      <c r="AE4" s="106"/>
      <c r="AF4" s="1" t="s">
        <v>0</v>
      </c>
      <c r="AG4" s="1" t="s">
        <v>4</v>
      </c>
      <c r="AH4" s="1" t="s">
        <v>4</v>
      </c>
      <c r="AI4" s="1" t="s">
        <v>4</v>
      </c>
      <c r="AJ4" s="1"/>
      <c r="AK4" s="1">
        <f>AG2</f>
        <v>-3.9999750001249996</v>
      </c>
      <c r="AL4" s="1">
        <v>1</v>
      </c>
      <c r="AM4" s="1">
        <v>1</v>
      </c>
      <c r="AN4" s="1"/>
      <c r="AO4" s="6"/>
      <c r="AP4" s="1">
        <f>AK2</f>
        <v>249.99375003124987</v>
      </c>
      <c r="AQ4" s="1">
        <v>1</v>
      </c>
      <c r="AR4" s="1">
        <v>1</v>
      </c>
      <c r="AS4" s="73" t="s">
        <v>45</v>
      </c>
      <c r="AT4" s="1">
        <f>AG2</f>
        <v>-3.9999750001249996</v>
      </c>
      <c r="AU4" s="1">
        <f>AP4</f>
        <v>249.99375003124987</v>
      </c>
      <c r="AV4" s="1">
        <v>1</v>
      </c>
      <c r="AW4" s="70" t="s">
        <v>49</v>
      </c>
      <c r="AX4" s="1">
        <f>AT4</f>
        <v>-3.9999750001249996</v>
      </c>
      <c r="AY4" s="1">
        <v>1</v>
      </c>
      <c r="AZ4" s="1">
        <f>AU4</f>
        <v>249.99375003124987</v>
      </c>
      <c r="BA4" s="70" t="s">
        <v>51</v>
      </c>
      <c r="BB4" s="1"/>
    </row>
    <row r="5" spans="1:55" ht="12.75">
      <c r="A5" s="78" t="s">
        <v>73</v>
      </c>
      <c r="B5" s="78" t="s">
        <v>2</v>
      </c>
      <c r="C5" s="78" t="s">
        <v>71</v>
      </c>
      <c r="D5" s="78" t="s">
        <v>72</v>
      </c>
      <c r="E5" s="79" t="s">
        <v>8</v>
      </c>
      <c r="F5" s="93" t="s">
        <v>73</v>
      </c>
      <c r="G5" s="93" t="s">
        <v>2</v>
      </c>
      <c r="H5" s="93" t="s">
        <v>71</v>
      </c>
      <c r="I5" s="93" t="s">
        <v>72</v>
      </c>
      <c r="J5" s="94" t="s">
        <v>73</v>
      </c>
      <c r="K5" s="94" t="s">
        <v>2</v>
      </c>
      <c r="L5" s="94" t="s">
        <v>71</v>
      </c>
      <c r="M5" s="94" t="s">
        <v>72</v>
      </c>
      <c r="N5" s="95" t="s">
        <v>3</v>
      </c>
      <c r="O5" s="6"/>
      <c r="AA5" s="1"/>
      <c r="AB5" s="69" t="s">
        <v>1</v>
      </c>
      <c r="AC5" s="69" t="s">
        <v>2</v>
      </c>
      <c r="AD5" s="69" t="s">
        <v>7</v>
      </c>
      <c r="AE5" s="69" t="s">
        <v>21</v>
      </c>
      <c r="AF5" s="1" t="s">
        <v>3</v>
      </c>
      <c r="AG5" s="1" t="s">
        <v>23</v>
      </c>
      <c r="AH5" s="1" t="s">
        <v>24</v>
      </c>
      <c r="AI5" s="1" t="s">
        <v>21</v>
      </c>
      <c r="AJ5" s="1"/>
      <c r="AK5" s="1">
        <v>1</v>
      </c>
      <c r="AL5" s="1">
        <f>AH2</f>
        <v>-2.333322222259259</v>
      </c>
      <c r="AM5" s="1">
        <v>1</v>
      </c>
      <c r="AN5" s="1" t="s">
        <v>46</v>
      </c>
      <c r="AO5" s="6">
        <f>MDETERM(AK4:AM6)</f>
        <v>-399.97416800021085</v>
      </c>
      <c r="AP5" s="1">
        <f>AL2</f>
        <v>99.99633334555551</v>
      </c>
      <c r="AQ5" s="1">
        <f>AH2</f>
        <v>-2.333322222259259</v>
      </c>
      <c r="AR5" s="1">
        <v>1</v>
      </c>
      <c r="AS5">
        <f>MDETERM(AP4:AR6)/AO5</f>
        <v>-83.3314583216145</v>
      </c>
      <c r="AT5" s="1">
        <v>1</v>
      </c>
      <c r="AU5" s="1">
        <f>AP5</f>
        <v>99.99633334555551</v>
      </c>
      <c r="AV5" s="1">
        <v>1</v>
      </c>
      <c r="AW5" s="1">
        <f>MDETERM(AT4:AV6)/AO5</f>
        <v>-79.99760415169263</v>
      </c>
      <c r="AX5" s="1">
        <v>1</v>
      </c>
      <c r="AY5" s="1">
        <f>AH2</f>
        <v>-2.333322222259259</v>
      </c>
      <c r="AZ5" s="1">
        <f>AU5</f>
        <v>99.99633334555551</v>
      </c>
      <c r="BA5" s="1">
        <f>MDETERM(AX4:AZ6)/AO5</f>
        <v>-3.33239582747392</v>
      </c>
      <c r="BB5" s="74" t="str">
        <f>IF(BA5&lt;0,"MAL",IF(AW5&lt;0,"MAL",IF(AS5&lt;0,"MAL","OK ÉSTA")))</f>
        <v>MAL</v>
      </c>
      <c r="BC5" s="73" t="s">
        <v>66</v>
      </c>
    </row>
    <row r="6" spans="1:55" ht="16.5">
      <c r="A6" s="81" t="s">
        <v>5</v>
      </c>
      <c r="B6" s="82" t="s">
        <v>5</v>
      </c>
      <c r="C6" s="82" t="s">
        <v>5</v>
      </c>
      <c r="D6" s="82" t="s">
        <v>5</v>
      </c>
      <c r="E6" s="83" t="s">
        <v>6</v>
      </c>
      <c r="F6" s="85" t="s">
        <v>5</v>
      </c>
      <c r="G6" s="86" t="s">
        <v>5</v>
      </c>
      <c r="H6" s="86" t="s">
        <v>5</v>
      </c>
      <c r="I6" s="86" t="s">
        <v>5</v>
      </c>
      <c r="J6" s="87" t="s">
        <v>6</v>
      </c>
      <c r="K6" s="87" t="s">
        <v>6</v>
      </c>
      <c r="L6" s="87" t="s">
        <v>6</v>
      </c>
      <c r="M6" s="87" t="s">
        <v>6</v>
      </c>
      <c r="N6" s="87" t="s">
        <v>6</v>
      </c>
      <c r="O6" s="8"/>
      <c r="AA6" s="1"/>
      <c r="AB6" s="69" t="s">
        <v>5</v>
      </c>
      <c r="AC6" s="69" t="s">
        <v>5</v>
      </c>
      <c r="AD6" s="69" t="s">
        <v>5</v>
      </c>
      <c r="AE6" s="69" t="s">
        <v>5</v>
      </c>
      <c r="AF6" s="1" t="s">
        <v>25</v>
      </c>
      <c r="AG6" s="1" t="s">
        <v>25</v>
      </c>
      <c r="AH6" s="1" t="s">
        <v>25</v>
      </c>
      <c r="AI6" s="1" t="s">
        <v>25</v>
      </c>
      <c r="AJ6" s="1"/>
      <c r="AK6" s="1">
        <v>1</v>
      </c>
      <c r="AL6" s="1">
        <v>1</v>
      </c>
      <c r="AM6" s="1">
        <f>AI2</f>
        <v>-48.99750012499375</v>
      </c>
      <c r="AN6" s="1"/>
      <c r="AO6" s="6"/>
      <c r="AP6" s="72">
        <f>AM2</f>
        <v>-0.0499975001250732</v>
      </c>
      <c r="AQ6" s="72">
        <v>1</v>
      </c>
      <c r="AR6" s="1">
        <f>AI2</f>
        <v>-48.99750012499375</v>
      </c>
      <c r="AT6" s="1">
        <v>1</v>
      </c>
      <c r="AU6" s="72">
        <f>AP6</f>
        <v>-0.0499975001250732</v>
      </c>
      <c r="AV6" s="1">
        <f>AI2</f>
        <v>-48.99750012499375</v>
      </c>
      <c r="AW6" s="1"/>
      <c r="AX6" s="1">
        <v>1</v>
      </c>
      <c r="AY6" s="1">
        <v>1</v>
      </c>
      <c r="AZ6" s="72">
        <f>AU6</f>
        <v>-0.0499975001250732</v>
      </c>
      <c r="BA6" s="1"/>
      <c r="BB6" s="1"/>
      <c r="BC6" s="73"/>
    </row>
    <row r="7" spans="1:55" ht="12.75">
      <c r="A7" s="76">
        <f>100-B7-C7-D7</f>
        <v>40</v>
      </c>
      <c r="B7" s="80">
        <v>25</v>
      </c>
      <c r="C7" s="80">
        <v>33</v>
      </c>
      <c r="D7" s="80">
        <v>2</v>
      </c>
      <c r="E7" s="80">
        <v>1000</v>
      </c>
      <c r="F7" s="88">
        <f>100-G7-H7-I7</f>
        <v>48</v>
      </c>
      <c r="G7" s="89">
        <v>20</v>
      </c>
      <c r="H7" s="90">
        <v>30</v>
      </c>
      <c r="I7" s="90">
        <v>2</v>
      </c>
      <c r="J7" s="84">
        <f>AW30</f>
        <v>200.01025015375225</v>
      </c>
      <c r="K7" s="84">
        <f>AX30</f>
        <v>0</v>
      </c>
      <c r="L7" s="84">
        <f>AY30</f>
        <v>45.006875103126546</v>
      </c>
      <c r="M7" s="84">
        <f>AZ30</f>
        <v>5.0016250243753655</v>
      </c>
      <c r="N7" s="84">
        <f>E7+J7+K7+L7+M7</f>
        <v>1250.0187502812541</v>
      </c>
      <c r="O7" s="6"/>
      <c r="AA7" s="1"/>
      <c r="AB7" s="69">
        <f>F$7</f>
        <v>48</v>
      </c>
      <c r="AC7" s="69">
        <f>G$7</f>
        <v>20</v>
      </c>
      <c r="AD7" s="69">
        <f>H$7</f>
        <v>30</v>
      </c>
      <c r="AE7" s="69">
        <f>I$7</f>
        <v>2</v>
      </c>
      <c r="AF7" s="1"/>
      <c r="AG7" s="1"/>
      <c r="AH7" s="1"/>
      <c r="AI7" s="1"/>
      <c r="AJ7" s="1"/>
      <c r="AK7" s="1"/>
      <c r="AL7" s="1"/>
      <c r="AM7" s="1"/>
      <c r="AN7" s="1"/>
      <c r="AO7" s="6"/>
      <c r="AP7" s="7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73"/>
    </row>
    <row r="8" spans="1:55" ht="23.25">
      <c r="A8" s="14"/>
      <c r="B8" s="15"/>
      <c r="C8" s="16"/>
      <c r="D8" s="16"/>
      <c r="E8" s="16"/>
      <c r="F8" s="17"/>
      <c r="G8" s="17"/>
      <c r="H8" s="17"/>
      <c r="I8" s="17"/>
      <c r="J8" s="110">
        <f>IF(BB5="OK ÉSTA","",IF(BB11="OK ÉSTA","",IF(BB17="OK ÉSTA","",IF(BB23="OK ÉSTA","","MEZCLA IMPOSIBLE !!"))))</f>
      </c>
      <c r="K8" s="110"/>
      <c r="L8" s="110"/>
      <c r="M8" s="18"/>
      <c r="N8" s="18"/>
      <c r="O8" s="6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6"/>
      <c r="AP8" s="7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73"/>
    </row>
    <row r="9" spans="1:55" ht="16.5">
      <c r="A9" s="19" t="s">
        <v>12</v>
      </c>
      <c r="B9" s="20"/>
      <c r="C9" s="20"/>
      <c r="D9" s="20"/>
      <c r="E9" s="16"/>
      <c r="F9" s="92">
        <f>(A7/100*E7+J7)/N7*100</f>
        <v>48.0001</v>
      </c>
      <c r="G9" s="92">
        <f>(B7/100*E7+K7)/N7*100</f>
        <v>19.9997</v>
      </c>
      <c r="H9" s="92">
        <f>(C7/100*E7+L7)/N7*100</f>
        <v>30.000100000000003</v>
      </c>
      <c r="I9" s="92">
        <f>(D7/100*E7+M7)/N7*100</f>
        <v>2.0001</v>
      </c>
      <c r="J9" s="21" t="s">
        <v>10</v>
      </c>
      <c r="K9" s="16"/>
      <c r="L9" s="16"/>
      <c r="M9" s="16"/>
      <c r="N9" s="16"/>
      <c r="O9" s="6"/>
      <c r="AA9" s="1"/>
      <c r="AB9" s="1"/>
      <c r="AC9" s="1"/>
      <c r="AD9" s="1"/>
      <c r="AE9" s="1"/>
      <c r="AF9" s="1"/>
      <c r="AG9" s="1"/>
      <c r="AH9" s="1"/>
      <c r="AI9" s="1"/>
      <c r="AJ9" s="1"/>
      <c r="AK9" s="107" t="s">
        <v>52</v>
      </c>
      <c r="AL9" s="107"/>
      <c r="AM9" s="1"/>
      <c r="AN9" s="1"/>
      <c r="AO9" s="6"/>
      <c r="AP9" s="99" t="s">
        <v>54</v>
      </c>
      <c r="AQ9" s="99"/>
      <c r="AR9" s="99"/>
      <c r="AS9" s="1"/>
      <c r="AT9" s="106" t="s">
        <v>48</v>
      </c>
      <c r="AU9" s="106"/>
      <c r="AV9" s="106"/>
      <c r="AX9" s="106" t="s">
        <v>50</v>
      </c>
      <c r="AY9" s="106"/>
      <c r="AZ9" s="106"/>
      <c r="BA9" s="1"/>
      <c r="BB9" s="1"/>
      <c r="BC9" s="73"/>
    </row>
    <row r="10" spans="1:55" ht="18">
      <c r="A10" s="21" t="s">
        <v>11</v>
      </c>
      <c r="B10" s="20"/>
      <c r="C10" s="20"/>
      <c r="D10" s="20"/>
      <c r="E10" s="16"/>
      <c r="F10" s="105" t="s">
        <v>16</v>
      </c>
      <c r="G10" s="106"/>
      <c r="H10" s="106"/>
      <c r="I10" s="106"/>
      <c r="J10" s="22" t="s">
        <v>9</v>
      </c>
      <c r="K10" s="16"/>
      <c r="L10" s="16"/>
      <c r="M10" s="16"/>
      <c r="N10" s="16"/>
      <c r="O10" s="6"/>
      <c r="AA10" s="63" t="s">
        <v>29</v>
      </c>
      <c r="AB10" s="109" t="s">
        <v>28</v>
      </c>
      <c r="AC10" s="109"/>
      <c r="AD10" s="109"/>
      <c r="AE10" s="109"/>
      <c r="AF10" s="1" t="s">
        <v>0</v>
      </c>
      <c r="AG10" s="1" t="s">
        <v>4</v>
      </c>
      <c r="AH10" s="1" t="s">
        <v>4</v>
      </c>
      <c r="AI10" s="1" t="s">
        <v>4</v>
      </c>
      <c r="AJ10" s="1"/>
      <c r="AK10" s="1">
        <f>AF2</f>
        <v>-1.083328993064598</v>
      </c>
      <c r="AL10" s="1">
        <v>1</v>
      </c>
      <c r="AM10" s="1">
        <v>1</v>
      </c>
      <c r="AN10" s="1"/>
      <c r="AO10" s="6"/>
      <c r="AP10">
        <f>AJ2</f>
        <v>-166.66840277416088</v>
      </c>
      <c r="AQ10" s="1">
        <f aca="true" t="shared" si="0" ref="AQ10:AR12">AL10</f>
        <v>1</v>
      </c>
      <c r="AR10" s="1">
        <f t="shared" si="0"/>
        <v>1</v>
      </c>
      <c r="AS10" s="70" t="s">
        <v>55</v>
      </c>
      <c r="AT10" s="1">
        <f>AK10</f>
        <v>-1.083328993064598</v>
      </c>
      <c r="AU10" s="1">
        <f>AP10</f>
        <v>-166.66840277416088</v>
      </c>
      <c r="AV10" s="1">
        <f>AR10</f>
        <v>1</v>
      </c>
      <c r="AW10" s="73" t="s">
        <v>49</v>
      </c>
      <c r="AX10" s="1">
        <f>AT10</f>
        <v>-1.083328993064598</v>
      </c>
      <c r="AY10" s="1">
        <f>AQ10</f>
        <v>1</v>
      </c>
      <c r="AZ10" s="1">
        <f>AU10</f>
        <v>-166.66840277416088</v>
      </c>
      <c r="BA10" s="70" t="s">
        <v>51</v>
      </c>
      <c r="BB10" s="1"/>
      <c r="BC10" s="73"/>
    </row>
    <row r="11" spans="1:55" ht="12.75">
      <c r="A11" s="99"/>
      <c r="B11" s="99"/>
      <c r="C11" s="99"/>
      <c r="D11" s="99"/>
      <c r="E11" s="99"/>
      <c r="F11" s="108" t="s">
        <v>17</v>
      </c>
      <c r="G11" s="108"/>
      <c r="H11" s="108"/>
      <c r="I11" s="106"/>
      <c r="J11" s="99"/>
      <c r="K11" s="99"/>
      <c r="L11" s="99"/>
      <c r="M11" s="99"/>
      <c r="N11" s="99"/>
      <c r="O11" s="6"/>
      <c r="AA11" s="1"/>
      <c r="AB11" s="71" t="s">
        <v>1</v>
      </c>
      <c r="AC11" s="71" t="s">
        <v>2</v>
      </c>
      <c r="AD11" s="71" t="s">
        <v>7</v>
      </c>
      <c r="AE11" s="71" t="s">
        <v>21</v>
      </c>
      <c r="AF11" s="1" t="s">
        <v>3</v>
      </c>
      <c r="AG11" s="1" t="s">
        <v>26</v>
      </c>
      <c r="AH11" s="1" t="s">
        <v>24</v>
      </c>
      <c r="AI11" s="1" t="s">
        <v>21</v>
      </c>
      <c r="AJ11" s="1"/>
      <c r="AK11" s="1">
        <v>1</v>
      </c>
      <c r="AL11" s="1">
        <f>AH2</f>
        <v>-2.333322222259259</v>
      </c>
      <c r="AM11" s="1">
        <v>1</v>
      </c>
      <c r="AN11" s="1" t="s">
        <v>53</v>
      </c>
      <c r="AO11" s="6">
        <f>MDETERM(AK10:AM12)</f>
        <v>-69.43955464983549</v>
      </c>
      <c r="AP11" s="7">
        <f>AL2</f>
        <v>99.99633334555551</v>
      </c>
      <c r="AQ11" s="1">
        <f t="shared" si="0"/>
        <v>-2.333322222259259</v>
      </c>
      <c r="AR11" s="1">
        <f t="shared" si="0"/>
        <v>1</v>
      </c>
      <c r="AS11" s="1">
        <f>MDETERM(AP10:AR12)/AO11</f>
        <v>200.01025015375225</v>
      </c>
      <c r="AT11" s="1">
        <f>AK11</f>
        <v>1</v>
      </c>
      <c r="AU11" s="1">
        <f>AP11</f>
        <v>99.99633334555551</v>
      </c>
      <c r="AV11" s="1">
        <f>AR11</f>
        <v>1</v>
      </c>
      <c r="AW11">
        <f>MDETERM(AT10:AV12)/AO11</f>
        <v>45.006875103126546</v>
      </c>
      <c r="AX11" s="1">
        <f>AT11</f>
        <v>1</v>
      </c>
      <c r="AY11" s="1">
        <f>AQ11</f>
        <v>-2.333322222259259</v>
      </c>
      <c r="AZ11" s="1">
        <f>AU11</f>
        <v>99.99633334555551</v>
      </c>
      <c r="BA11">
        <f>MDETERM(AX10:AZ12)/AO11</f>
        <v>5.0016250243753655</v>
      </c>
      <c r="BB11" s="74" t="str">
        <f>IF(BA11&lt;0,"MAL",IF(AW11&lt;0,"MAL",IF(AS11&lt;0,"MAL","OK ÉSTA")))</f>
        <v>OK ÉSTA</v>
      </c>
      <c r="BC11" s="73" t="s">
        <v>67</v>
      </c>
    </row>
    <row r="12" spans="1:55" ht="18">
      <c r="A12" s="100"/>
      <c r="B12" s="100"/>
      <c r="C12" s="100"/>
      <c r="D12" s="100"/>
      <c r="E12" s="100"/>
      <c r="F12" s="103" t="s">
        <v>18</v>
      </c>
      <c r="G12" s="103"/>
      <c r="H12" s="103"/>
      <c r="I12" s="104"/>
      <c r="J12" s="99"/>
      <c r="K12" s="99"/>
      <c r="L12" s="99"/>
      <c r="M12" s="99"/>
      <c r="N12" s="99"/>
      <c r="O12" s="8"/>
      <c r="AA12" s="1"/>
      <c r="AB12" s="69" t="s">
        <v>5</v>
      </c>
      <c r="AC12" s="69" t="s">
        <v>5</v>
      </c>
      <c r="AD12" s="69" t="s">
        <v>5</v>
      </c>
      <c r="AE12" s="69" t="s">
        <v>5</v>
      </c>
      <c r="AF12" s="1" t="s">
        <v>25</v>
      </c>
      <c r="AG12" s="1" t="s">
        <v>25</v>
      </c>
      <c r="AH12" s="1" t="s">
        <v>25</v>
      </c>
      <c r="AI12" s="1" t="s">
        <v>25</v>
      </c>
      <c r="AJ12" s="1"/>
      <c r="AK12" s="1">
        <v>1</v>
      </c>
      <c r="AL12" s="1">
        <v>1</v>
      </c>
      <c r="AM12" s="1">
        <f>AI2</f>
        <v>-48.99750012499375</v>
      </c>
      <c r="AN12" s="1"/>
      <c r="AO12" s="6"/>
      <c r="AP12" s="75">
        <f>AM2</f>
        <v>-0.0499975001250732</v>
      </c>
      <c r="AQ12" s="1">
        <f t="shared" si="0"/>
        <v>1</v>
      </c>
      <c r="AR12" s="1">
        <f t="shared" si="0"/>
        <v>-48.99750012499375</v>
      </c>
      <c r="AS12" s="1"/>
      <c r="AT12" s="1">
        <f>AK12</f>
        <v>1</v>
      </c>
      <c r="AU12" s="72">
        <f>AP12</f>
        <v>-0.0499975001250732</v>
      </c>
      <c r="AV12" s="1">
        <f>AR12</f>
        <v>-48.99750012499375</v>
      </c>
      <c r="AX12" s="1">
        <f>AT12</f>
        <v>1</v>
      </c>
      <c r="AY12" s="1">
        <f>AQ12</f>
        <v>1</v>
      </c>
      <c r="AZ12" s="72">
        <f>AU12</f>
        <v>-0.0499975001250732</v>
      </c>
      <c r="BA12" s="1"/>
      <c r="BB12" s="1"/>
      <c r="BC12" s="73"/>
    </row>
    <row r="13" spans="1:55" ht="12.75">
      <c r="A13" s="23"/>
      <c r="B13" s="24"/>
      <c r="C13" s="24"/>
      <c r="D13" s="24"/>
      <c r="E13" s="25"/>
      <c r="F13" s="26"/>
      <c r="G13" s="6"/>
      <c r="H13" s="6"/>
      <c r="I13" s="6"/>
      <c r="J13" s="6"/>
      <c r="K13" s="6"/>
      <c r="L13" s="6"/>
      <c r="M13" s="6"/>
      <c r="N13" s="6"/>
      <c r="O13" s="8"/>
      <c r="AA13" s="1"/>
      <c r="AB13" s="69">
        <f>F$7</f>
        <v>48</v>
      </c>
      <c r="AC13" s="69">
        <f>G$7</f>
        <v>20</v>
      </c>
      <c r="AD13" s="69">
        <f>H$7</f>
        <v>30</v>
      </c>
      <c r="AE13" s="69">
        <f>I$7</f>
        <v>2</v>
      </c>
      <c r="AF13" s="1"/>
      <c r="AG13" s="1"/>
      <c r="AH13" s="1"/>
      <c r="AI13" s="1"/>
      <c r="AJ13" s="1"/>
      <c r="AK13" s="1"/>
      <c r="AL13" s="1"/>
      <c r="AM13" s="1"/>
      <c r="AN13" s="1"/>
      <c r="AO13" s="6"/>
      <c r="AP13" s="7"/>
      <c r="AQ13" s="1"/>
      <c r="AR13" s="1"/>
      <c r="AS13" s="1"/>
      <c r="AT13" s="1"/>
      <c r="AU13" s="1"/>
      <c r="AV13" s="1"/>
      <c r="AX13" s="1"/>
      <c r="AY13" s="1"/>
      <c r="AZ13" s="1"/>
      <c r="BA13" s="1"/>
      <c r="BB13" s="1"/>
      <c r="BC13" s="73"/>
    </row>
    <row r="14" spans="1:55" ht="12.75">
      <c r="A14" s="23"/>
      <c r="B14" s="24"/>
      <c r="C14" s="24"/>
      <c r="D14" s="24"/>
      <c r="E14" s="25"/>
      <c r="F14" s="27"/>
      <c r="G14" s="6"/>
      <c r="H14" s="6"/>
      <c r="I14" s="6"/>
      <c r="J14" s="6"/>
      <c r="K14" s="6"/>
      <c r="L14" s="6"/>
      <c r="M14" s="6"/>
      <c r="N14" s="8"/>
      <c r="O14" s="8"/>
      <c r="AJ14" s="1"/>
      <c r="AK14" s="1"/>
      <c r="AL14" s="1"/>
      <c r="AM14" s="1"/>
      <c r="AN14" s="1"/>
      <c r="AO14" s="6"/>
      <c r="AP14" s="7"/>
      <c r="AQ14" s="1"/>
      <c r="AR14" s="1"/>
      <c r="AS14" s="1"/>
      <c r="AT14" s="1"/>
      <c r="AU14" s="1"/>
      <c r="AV14" s="1"/>
      <c r="BC14" s="73"/>
    </row>
    <row r="15" spans="1:55" ht="12.75">
      <c r="A15" s="23"/>
      <c r="B15" s="24"/>
      <c r="C15" s="24"/>
      <c r="D15" s="24"/>
      <c r="E15" s="25"/>
      <c r="F15" s="27"/>
      <c r="G15" s="6"/>
      <c r="H15" s="6"/>
      <c r="I15" s="6"/>
      <c r="J15" s="6"/>
      <c r="K15" s="6"/>
      <c r="L15" s="6"/>
      <c r="M15" s="6"/>
      <c r="N15" s="8"/>
      <c r="O15" s="8"/>
      <c r="AJ15" s="1"/>
      <c r="AK15" s="107" t="s">
        <v>56</v>
      </c>
      <c r="AL15" s="107"/>
      <c r="AM15" s="1"/>
      <c r="AN15" s="1"/>
      <c r="AO15" s="6"/>
      <c r="AP15" s="99" t="s">
        <v>54</v>
      </c>
      <c r="AQ15" s="99"/>
      <c r="AR15" s="99"/>
      <c r="AS15" s="1"/>
      <c r="AT15" s="106" t="s">
        <v>47</v>
      </c>
      <c r="AU15" s="106"/>
      <c r="AV15" s="106"/>
      <c r="AX15" s="106" t="s">
        <v>50</v>
      </c>
      <c r="AY15" s="106"/>
      <c r="AZ15" s="106"/>
      <c r="BC15" s="73"/>
    </row>
    <row r="16" spans="1:55" ht="18">
      <c r="A16" s="25"/>
      <c r="B16" s="28"/>
      <c r="C16" s="28"/>
      <c r="D16" s="28"/>
      <c r="E16" s="29"/>
      <c r="F16" s="27"/>
      <c r="G16" s="6"/>
      <c r="H16" s="6"/>
      <c r="I16" s="6"/>
      <c r="J16" s="6"/>
      <c r="K16" s="30"/>
      <c r="L16" s="6"/>
      <c r="M16" s="6"/>
      <c r="N16" s="8"/>
      <c r="O16" s="8"/>
      <c r="AA16" s="63" t="s">
        <v>30</v>
      </c>
      <c r="AB16" s="109" t="s">
        <v>28</v>
      </c>
      <c r="AC16" s="109"/>
      <c r="AD16" s="109"/>
      <c r="AE16" s="109"/>
      <c r="AF16" s="1" t="s">
        <v>0</v>
      </c>
      <c r="AG16" s="1" t="s">
        <v>4</v>
      </c>
      <c r="AH16" s="1" t="s">
        <v>4</v>
      </c>
      <c r="AI16" s="1" t="s">
        <v>4</v>
      </c>
      <c r="AJ16" s="1"/>
      <c r="AK16" s="1">
        <f>AF2</f>
        <v>-1.083328993064598</v>
      </c>
      <c r="AL16" s="1">
        <v>1</v>
      </c>
      <c r="AM16" s="1">
        <v>1</v>
      </c>
      <c r="AN16" s="1" t="s">
        <v>57</v>
      </c>
      <c r="AO16" s="6">
        <f>MDETERM(AK16:AM18)</f>
        <v>-156.23951877050783</v>
      </c>
      <c r="AP16" s="7">
        <f>AJ2</f>
        <v>-166.66840277416088</v>
      </c>
      <c r="AQ16" s="1">
        <f aca="true" t="shared" si="1" ref="AQ16:AR18">AL16</f>
        <v>1</v>
      </c>
      <c r="AR16" s="1">
        <f t="shared" si="1"/>
        <v>1</v>
      </c>
      <c r="AS16" s="70" t="s">
        <v>55</v>
      </c>
      <c r="AT16" s="1">
        <f>AK16</f>
        <v>-1.083328993064598</v>
      </c>
      <c r="AU16" s="1">
        <f>AP16</f>
        <v>-166.66840277416088</v>
      </c>
      <c r="AV16" s="1">
        <f>AR16</f>
        <v>1</v>
      </c>
      <c r="AW16" s="73" t="s">
        <v>45</v>
      </c>
      <c r="AX16">
        <f>AT16</f>
        <v>-1.083328993064598</v>
      </c>
      <c r="AY16" s="1">
        <f>AL16</f>
        <v>1</v>
      </c>
      <c r="AZ16">
        <f>AU16</f>
        <v>-166.66840277416088</v>
      </c>
      <c r="BA16" s="73" t="s">
        <v>51</v>
      </c>
      <c r="BC16" s="73"/>
    </row>
    <row r="17" spans="1:55" ht="12.75">
      <c r="A17" s="6"/>
      <c r="B17" s="6"/>
      <c r="C17" s="6"/>
      <c r="D17" s="6"/>
      <c r="E17" s="6"/>
      <c r="F17" s="91"/>
      <c r="G17" s="91"/>
      <c r="H17" s="91"/>
      <c r="I17" s="91"/>
      <c r="J17" s="6"/>
      <c r="K17" s="30"/>
      <c r="L17" s="6"/>
      <c r="M17" s="6"/>
      <c r="N17" s="8"/>
      <c r="O17" s="8"/>
      <c r="AA17" s="1"/>
      <c r="AB17" s="71" t="s">
        <v>1</v>
      </c>
      <c r="AC17" s="71" t="s">
        <v>2</v>
      </c>
      <c r="AD17" s="71" t="s">
        <v>7</v>
      </c>
      <c r="AE17" s="71" t="s">
        <v>21</v>
      </c>
      <c r="AF17" s="1" t="s">
        <v>3</v>
      </c>
      <c r="AG17" s="1" t="s">
        <v>26</v>
      </c>
      <c r="AH17" s="1" t="s">
        <v>2</v>
      </c>
      <c r="AI17" s="1" t="s">
        <v>21</v>
      </c>
      <c r="AJ17" s="1"/>
      <c r="AK17" s="1">
        <v>1</v>
      </c>
      <c r="AL17" s="1">
        <f>AG2</f>
        <v>-3.9999750001249996</v>
      </c>
      <c r="AM17" s="1">
        <v>1</v>
      </c>
      <c r="AN17" s="1"/>
      <c r="AO17" s="6"/>
      <c r="AP17" s="7">
        <f>AK2</f>
        <v>249.99375003124987</v>
      </c>
      <c r="AQ17" s="1">
        <f t="shared" si="1"/>
        <v>-3.9999750001249996</v>
      </c>
      <c r="AR17" s="1">
        <f t="shared" si="1"/>
        <v>1</v>
      </c>
      <c r="AS17" s="1">
        <f>MDETERM(AP16:AR18)/AO16</f>
        <v>128.00638006380058</v>
      </c>
      <c r="AT17" s="1">
        <f>AK17</f>
        <v>1</v>
      </c>
      <c r="AU17" s="1">
        <f>AP17</f>
        <v>249.99375003124987</v>
      </c>
      <c r="AV17" s="1">
        <f>AR17</f>
        <v>1</v>
      </c>
      <c r="AW17">
        <f>MDETERM(AT16:AV18)/AO16</f>
        <v>-29.99669996699968</v>
      </c>
      <c r="AX17" s="1">
        <f>AT17</f>
        <v>1</v>
      </c>
      <c r="AY17" s="1">
        <f>AL17</f>
        <v>-3.9999750001249996</v>
      </c>
      <c r="AZ17" s="1">
        <f>AU17</f>
        <v>249.99375003124987</v>
      </c>
      <c r="BA17">
        <f>MDETERM(AX16:AZ18)/AO16</f>
        <v>2.0013200132001323</v>
      </c>
      <c r="BB17" s="74" t="str">
        <f>IF(BA17&lt;0,"MAL",IF(AW17&lt;0,"MAL",IF(AS17&lt;0,"MAL","OK ÉSTA")))</f>
        <v>MAL</v>
      </c>
      <c r="BC17" s="73" t="s">
        <v>68</v>
      </c>
    </row>
    <row r="18" spans="1:55" ht="12.75">
      <c r="A18" s="31"/>
      <c r="B18" s="31"/>
      <c r="C18" s="31"/>
      <c r="D18" s="31"/>
      <c r="E18" s="31"/>
      <c r="F18" s="91"/>
      <c r="G18" s="91"/>
      <c r="H18" s="91"/>
      <c r="I18" s="91"/>
      <c r="J18" s="31"/>
      <c r="K18" s="32"/>
      <c r="L18" s="6"/>
      <c r="M18" s="6"/>
      <c r="N18" s="8"/>
      <c r="O18" s="6"/>
      <c r="AA18" s="1"/>
      <c r="AB18" s="69" t="s">
        <v>5</v>
      </c>
      <c r="AC18" s="69" t="s">
        <v>5</v>
      </c>
      <c r="AD18" s="69" t="s">
        <v>5</v>
      </c>
      <c r="AE18" s="69" t="s">
        <v>5</v>
      </c>
      <c r="AF18" s="1" t="s">
        <v>25</v>
      </c>
      <c r="AG18" s="1" t="s">
        <v>25</v>
      </c>
      <c r="AH18" s="1" t="s">
        <v>25</v>
      </c>
      <c r="AI18" s="1" t="s">
        <v>25</v>
      </c>
      <c r="AJ18" s="1"/>
      <c r="AK18" s="1">
        <v>1</v>
      </c>
      <c r="AL18" s="1">
        <v>1</v>
      </c>
      <c r="AM18" s="1">
        <f>AI2</f>
        <v>-48.99750012499375</v>
      </c>
      <c r="AN18" s="1"/>
      <c r="AO18" s="6"/>
      <c r="AP18" s="75">
        <f>AM2</f>
        <v>-0.0499975001250732</v>
      </c>
      <c r="AQ18" s="1">
        <f t="shared" si="1"/>
        <v>1</v>
      </c>
      <c r="AR18" s="1">
        <f t="shared" si="1"/>
        <v>-48.99750012499375</v>
      </c>
      <c r="AS18" s="1"/>
      <c r="AT18" s="1">
        <f>AK18</f>
        <v>1</v>
      </c>
      <c r="AU18" s="72">
        <f>AP18</f>
        <v>-0.0499975001250732</v>
      </c>
      <c r="AV18" s="1">
        <f>AR18</f>
        <v>-48.99750012499375</v>
      </c>
      <c r="AX18" s="1">
        <f>AT18</f>
        <v>1</v>
      </c>
      <c r="AY18" s="1">
        <f>AL18</f>
        <v>1</v>
      </c>
      <c r="AZ18" s="72">
        <f>AU18</f>
        <v>-0.0499975001250732</v>
      </c>
      <c r="BC18" s="73"/>
    </row>
    <row r="19" spans="1:55" ht="12.75">
      <c r="A19" s="33"/>
      <c r="B19" s="34"/>
      <c r="C19" s="34"/>
      <c r="D19" s="34"/>
      <c r="E19" s="35"/>
      <c r="F19" s="91"/>
      <c r="G19" s="91"/>
      <c r="H19" s="91"/>
      <c r="I19" s="91"/>
      <c r="J19" s="31"/>
      <c r="K19" s="31"/>
      <c r="L19" s="31"/>
      <c r="M19" s="31"/>
      <c r="N19" s="8"/>
      <c r="O19" s="6"/>
      <c r="AA19" s="1"/>
      <c r="AB19" s="69">
        <f>F$7</f>
        <v>48</v>
      </c>
      <c r="AC19" s="69">
        <f>G$7</f>
        <v>20</v>
      </c>
      <c r="AD19" s="69">
        <f>H$7</f>
        <v>30</v>
      </c>
      <c r="AE19" s="69">
        <f>I$7</f>
        <v>2</v>
      </c>
      <c r="AF19" s="1"/>
      <c r="AG19" s="1"/>
      <c r="AH19" s="1"/>
      <c r="AI19" s="1"/>
      <c r="AJ19" s="1"/>
      <c r="AK19" s="1"/>
      <c r="AL19" s="1"/>
      <c r="AM19" s="1"/>
      <c r="AN19" s="1"/>
      <c r="AO19" s="6"/>
      <c r="AP19" s="7"/>
      <c r="AQ19" s="1"/>
      <c r="AR19" s="1"/>
      <c r="AS19" s="1"/>
      <c r="AT19" s="1"/>
      <c r="AU19" s="1"/>
      <c r="AV19" s="1"/>
      <c r="BC19" s="73"/>
    </row>
    <row r="20" spans="1:55" ht="12.75">
      <c r="A20" s="33"/>
      <c r="B20" s="39"/>
      <c r="C20" s="39"/>
      <c r="D20" s="39"/>
      <c r="E20" s="31"/>
      <c r="F20" s="36"/>
      <c r="G20" s="31"/>
      <c r="H20" s="37"/>
      <c r="I20" s="37"/>
      <c r="J20" s="31"/>
      <c r="K20" s="38"/>
      <c r="L20" s="6"/>
      <c r="M20" s="6"/>
      <c r="N20" s="6"/>
      <c r="O20" s="6"/>
      <c r="AJ20" s="1"/>
      <c r="AK20" s="1"/>
      <c r="AL20" s="1"/>
      <c r="AM20" s="1"/>
      <c r="AN20" s="1"/>
      <c r="AO20" s="6"/>
      <c r="AP20" s="7"/>
      <c r="AQ20" s="1"/>
      <c r="AR20" s="1"/>
      <c r="AS20" s="1"/>
      <c r="AT20" s="1"/>
      <c r="AU20" s="1"/>
      <c r="AV20" s="1"/>
      <c r="BC20" s="73"/>
    </row>
    <row r="21" spans="1:55" ht="12.75">
      <c r="A21" s="31"/>
      <c r="B21" s="31"/>
      <c r="C21" s="31"/>
      <c r="D21" s="31"/>
      <c r="E21" s="31"/>
      <c r="F21" s="31"/>
      <c r="G21" s="31"/>
      <c r="H21" s="40"/>
      <c r="I21" s="40"/>
      <c r="J21" s="31"/>
      <c r="K21" s="38"/>
      <c r="L21" s="6"/>
      <c r="M21" s="6"/>
      <c r="N21" s="6"/>
      <c r="O21" s="6"/>
      <c r="AJ21" s="1"/>
      <c r="AK21" s="107" t="s">
        <v>58</v>
      </c>
      <c r="AL21" s="107"/>
      <c r="AM21" s="1"/>
      <c r="AN21" s="1"/>
      <c r="AO21" s="6"/>
      <c r="AP21" s="99" t="s">
        <v>60</v>
      </c>
      <c r="AQ21" s="99"/>
      <c r="AR21" s="99"/>
      <c r="AS21" s="1"/>
      <c r="AT21" s="106" t="s">
        <v>47</v>
      </c>
      <c r="AU21" s="106"/>
      <c r="AV21" s="106"/>
      <c r="AX21" s="106" t="s">
        <v>48</v>
      </c>
      <c r="AY21" s="106"/>
      <c r="AZ21" s="106"/>
      <c r="BC21" s="73"/>
    </row>
    <row r="22" spans="1:55" ht="18">
      <c r="A22" s="41"/>
      <c r="B22" s="31"/>
      <c r="C22" s="39"/>
      <c r="D22" s="39"/>
      <c r="E22" s="31"/>
      <c r="F22" s="36"/>
      <c r="G22" s="31"/>
      <c r="H22" s="42"/>
      <c r="I22" s="42"/>
      <c r="J22" s="31"/>
      <c r="K22" s="38"/>
      <c r="L22" s="6"/>
      <c r="M22" s="6"/>
      <c r="N22" s="6"/>
      <c r="O22" s="6"/>
      <c r="AA22" s="63" t="s">
        <v>31</v>
      </c>
      <c r="AB22" s="109" t="s">
        <v>28</v>
      </c>
      <c r="AC22" s="109"/>
      <c r="AD22" s="109"/>
      <c r="AE22" s="109"/>
      <c r="AF22" s="1" t="s">
        <v>0</v>
      </c>
      <c r="AG22" s="1" t="s">
        <v>4</v>
      </c>
      <c r="AH22" s="1" t="s">
        <v>4</v>
      </c>
      <c r="AI22" s="1" t="s">
        <v>4</v>
      </c>
      <c r="AJ22" s="1"/>
      <c r="AK22" s="1">
        <f>AF2</f>
        <v>-1.083328993064598</v>
      </c>
      <c r="AL22" s="1">
        <v>1</v>
      </c>
      <c r="AM22" s="1">
        <v>1</v>
      </c>
      <c r="AN22" s="1"/>
      <c r="AO22" s="6"/>
      <c r="AP22" s="7">
        <f>AJ2</f>
        <v>-166.66840277416088</v>
      </c>
      <c r="AQ22" s="1">
        <f aca="true" t="shared" si="2" ref="AQ22:AR24">AL22</f>
        <v>1</v>
      </c>
      <c r="AR22" s="1">
        <f t="shared" si="2"/>
        <v>1</v>
      </c>
      <c r="AS22" s="70" t="s">
        <v>55</v>
      </c>
      <c r="AT22" s="1">
        <f>AK22</f>
        <v>-1.083328993064598</v>
      </c>
      <c r="AU22" s="1">
        <f>AP22</f>
        <v>-166.66840277416088</v>
      </c>
      <c r="AV22" s="1">
        <f>AR22</f>
        <v>1</v>
      </c>
      <c r="AW22" s="73" t="s">
        <v>45</v>
      </c>
      <c r="AX22">
        <f>AT22</f>
        <v>-1.083328993064598</v>
      </c>
      <c r="AY22">
        <f>AQ22</f>
        <v>1</v>
      </c>
      <c r="AZ22">
        <f>AU22</f>
        <v>-166.66840277416088</v>
      </c>
      <c r="BA22" s="73" t="s">
        <v>49</v>
      </c>
      <c r="BC22" s="73"/>
    </row>
    <row r="23" spans="1:55" ht="15">
      <c r="A23" s="41"/>
      <c r="B23" s="39"/>
      <c r="C23" s="39"/>
      <c r="D23" s="39"/>
      <c r="E23" s="31"/>
      <c r="F23" s="31"/>
      <c r="G23" s="31"/>
      <c r="H23" s="42"/>
      <c r="I23" s="42"/>
      <c r="J23" s="31"/>
      <c r="K23" s="38"/>
      <c r="L23" s="6"/>
      <c r="M23" s="6"/>
      <c r="N23" s="6"/>
      <c r="O23" s="6"/>
      <c r="AA23" s="1"/>
      <c r="AB23" s="71" t="s">
        <v>1</v>
      </c>
      <c r="AC23" s="71" t="s">
        <v>2</v>
      </c>
      <c r="AD23" s="71" t="s">
        <v>7</v>
      </c>
      <c r="AE23" s="71" t="s">
        <v>21</v>
      </c>
      <c r="AF23" s="1" t="s">
        <v>3</v>
      </c>
      <c r="AG23" s="1" t="s">
        <v>26</v>
      </c>
      <c r="AH23" s="1" t="s">
        <v>2</v>
      </c>
      <c r="AI23" s="1" t="s">
        <v>7</v>
      </c>
      <c r="AJ23" s="1"/>
      <c r="AK23" s="1">
        <v>1</v>
      </c>
      <c r="AL23" s="1">
        <f>AG2</f>
        <v>-3.9999750001249996</v>
      </c>
      <c r="AM23" s="1">
        <v>1</v>
      </c>
      <c r="AN23" s="1" t="s">
        <v>59</v>
      </c>
      <c r="AO23" s="6">
        <f>MDETERM(AK22:AM24)</f>
        <v>-0.6943330451182641</v>
      </c>
      <c r="AP23" s="6">
        <f>AK2</f>
        <v>249.99375003124987</v>
      </c>
      <c r="AQ23">
        <f t="shared" si="2"/>
        <v>-3.9999750001249996</v>
      </c>
      <c r="AR23" s="1">
        <f t="shared" si="2"/>
        <v>1</v>
      </c>
      <c r="AS23">
        <f>MDETERM(AP22:AR24)/AO23</f>
        <v>80.07301095164235</v>
      </c>
      <c r="AT23" s="1">
        <f>AK23</f>
        <v>1</v>
      </c>
      <c r="AU23">
        <f>AP23</f>
        <v>249.99375003124987</v>
      </c>
      <c r="AV23" s="1">
        <f>AR23</f>
        <v>1</v>
      </c>
      <c r="AW23">
        <f>MDETERM(AT22:AV24)/AO23</f>
        <v>-49.96899534930253</v>
      </c>
      <c r="AX23">
        <f>AT23</f>
        <v>1</v>
      </c>
      <c r="AY23">
        <f>AQ23</f>
        <v>-3.9999750001249996</v>
      </c>
      <c r="AZ23">
        <f>AU23</f>
        <v>249.99375003124987</v>
      </c>
      <c r="BA23">
        <f>MDETERM(AX22:AZ24)/AO23</f>
        <v>-29.953993098965093</v>
      </c>
      <c r="BB23" s="74" t="str">
        <f>IF(BA23&lt;0,"MAL",IF(AW23&lt;0,"MAL",IF(AS23&lt;0,"MAL","OK ÉSTA")))</f>
        <v>MAL</v>
      </c>
      <c r="BC23" s="73" t="s">
        <v>69</v>
      </c>
    </row>
    <row r="24" spans="1:52" ht="14.25">
      <c r="A24" s="43"/>
      <c r="B24" s="39"/>
      <c r="C24" s="39"/>
      <c r="D24" s="39"/>
      <c r="E24" s="31"/>
      <c r="F24" s="31"/>
      <c r="G24" s="31"/>
      <c r="H24" s="42"/>
      <c r="I24" s="42"/>
      <c r="J24" s="31"/>
      <c r="K24" s="38"/>
      <c r="L24" s="6"/>
      <c r="M24" s="6"/>
      <c r="N24" s="6"/>
      <c r="O24" s="6"/>
      <c r="AA24" s="1"/>
      <c r="AB24" s="69" t="s">
        <v>5</v>
      </c>
      <c r="AC24" s="69" t="s">
        <v>5</v>
      </c>
      <c r="AD24" s="69" t="s">
        <v>5</v>
      </c>
      <c r="AE24" s="69" t="s">
        <v>5</v>
      </c>
      <c r="AF24" s="1" t="s">
        <v>25</v>
      </c>
      <c r="AG24" s="1" t="s">
        <v>25</v>
      </c>
      <c r="AH24" s="1" t="s">
        <v>25</v>
      </c>
      <c r="AI24" s="1" t="s">
        <v>25</v>
      </c>
      <c r="AJ24" s="1"/>
      <c r="AK24" s="1">
        <v>1</v>
      </c>
      <c r="AL24" s="1">
        <v>1</v>
      </c>
      <c r="AM24" s="1">
        <f>AH2</f>
        <v>-2.333322222259259</v>
      </c>
      <c r="AN24" s="1"/>
      <c r="AO24" s="6"/>
      <c r="AP24" s="6">
        <f>AL2</f>
        <v>99.99633334555551</v>
      </c>
      <c r="AQ24" s="1">
        <f t="shared" si="2"/>
        <v>1</v>
      </c>
      <c r="AR24" s="1">
        <f t="shared" si="2"/>
        <v>-2.333322222259259</v>
      </c>
      <c r="AT24" s="1">
        <f>AK24</f>
        <v>1</v>
      </c>
      <c r="AU24">
        <f>AP24</f>
        <v>99.99633334555551</v>
      </c>
      <c r="AV24" s="1">
        <f>AR24</f>
        <v>-2.333322222259259</v>
      </c>
      <c r="AX24">
        <f>AT24</f>
        <v>1</v>
      </c>
      <c r="AY24">
        <f>AQ24</f>
        <v>1</v>
      </c>
      <c r="AZ24">
        <f>AU24</f>
        <v>99.99633334555551</v>
      </c>
    </row>
    <row r="25" spans="1:42" ht="12.75">
      <c r="A25" s="7"/>
      <c r="B25" s="7"/>
      <c r="C25" s="7"/>
      <c r="D25" s="7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AA25" s="1"/>
      <c r="AB25" s="69">
        <f>F$7</f>
        <v>48</v>
      </c>
      <c r="AC25" s="69">
        <f>G$7</f>
        <v>20</v>
      </c>
      <c r="AD25" s="69">
        <f>H$7</f>
        <v>30</v>
      </c>
      <c r="AE25" s="69">
        <f>I$7</f>
        <v>2</v>
      </c>
      <c r="AF25" s="1"/>
      <c r="AG25" s="1"/>
      <c r="AH25" s="1"/>
      <c r="AI25" s="1"/>
      <c r="AJ25" s="1"/>
      <c r="AK25" s="1"/>
      <c r="AL25" s="1"/>
      <c r="AM25" s="1"/>
      <c r="AN25" s="1"/>
      <c r="AO25" s="6"/>
      <c r="AP25" s="6"/>
    </row>
    <row r="26" spans="1:42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6"/>
      <c r="L26" s="6"/>
      <c r="M26" s="6"/>
      <c r="N26" s="8"/>
      <c r="O26" s="8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6"/>
      <c r="AP26" s="6"/>
    </row>
    <row r="27" spans="1:42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6"/>
      <c r="L27" s="6"/>
      <c r="M27" s="6"/>
      <c r="N27" s="8"/>
      <c r="O27" s="8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6"/>
      <c r="AP27" s="6"/>
    </row>
    <row r="28" spans="1:52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6"/>
      <c r="L28" s="6"/>
      <c r="M28" s="6"/>
      <c r="N28" s="8"/>
      <c r="O28" s="8"/>
      <c r="P28" s="8"/>
      <c r="Q28" s="8"/>
      <c r="R28" s="8"/>
      <c r="S28" s="8"/>
      <c r="T28" s="8"/>
      <c r="U28" s="8"/>
      <c r="V28" s="8"/>
      <c r="W28" s="6"/>
      <c r="X28" s="6"/>
      <c r="Y28" s="6"/>
      <c r="Z28" s="6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6"/>
      <c r="AP28" s="6"/>
      <c r="AW28" s="109" t="s">
        <v>65</v>
      </c>
      <c r="AX28" s="109"/>
      <c r="AY28" s="109"/>
      <c r="AZ28" s="109"/>
    </row>
    <row r="29" spans="1:54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6"/>
      <c r="L29" s="6"/>
      <c r="M29" s="6"/>
      <c r="N29" s="8"/>
      <c r="O29" s="8"/>
      <c r="P29" s="8"/>
      <c r="Q29" s="8"/>
      <c r="R29" s="8"/>
      <c r="S29" s="8"/>
      <c r="T29" s="8"/>
      <c r="U29" s="8"/>
      <c r="V29" s="8"/>
      <c r="W29" s="6"/>
      <c r="X29" s="6"/>
      <c r="Y29" s="6"/>
      <c r="Z29" s="6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6"/>
      <c r="AP29" s="6"/>
      <c r="AW29" s="71" t="s">
        <v>61</v>
      </c>
      <c r="AX29" s="71" t="s">
        <v>62</v>
      </c>
      <c r="AY29" s="71" t="s">
        <v>63</v>
      </c>
      <c r="AZ29" s="71" t="s">
        <v>64</v>
      </c>
      <c r="BA29" s="1"/>
      <c r="BB29" s="1"/>
    </row>
    <row r="30" spans="1:54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6"/>
      <c r="L30" s="6"/>
      <c r="M30" s="6"/>
      <c r="N30" s="8"/>
      <c r="O30" s="8"/>
      <c r="P30" s="8"/>
      <c r="Q30" s="8"/>
      <c r="R30" s="8"/>
      <c r="S30" s="8"/>
      <c r="T30" s="8"/>
      <c r="U30" s="8"/>
      <c r="V30" s="8"/>
      <c r="W30" s="6"/>
      <c r="X30" s="6"/>
      <c r="Y30" s="6"/>
      <c r="Z30" s="6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6"/>
      <c r="AP30" s="6"/>
      <c r="AW30" s="77">
        <f>IF($BB5="OK ÉSTA",0,IF($BB11="OK ÉSTA",AS11,IF($BB17="OK ÉSTA",AS17,IF($BB23="OK ÉSTA",AS23,0))))</f>
        <v>200.01025015375225</v>
      </c>
      <c r="AX30" s="77">
        <f>IF($BB5="OK ÉSTA",AS5,IF($BB11="OK ÉSTA",0,IF($BB17="OK ÉSTA",AW17,IF($BB23="OK ÉSTA",AW23,0))))</f>
        <v>0</v>
      </c>
      <c r="AY30" s="77">
        <f>IF($BB5="OK ÉSTA",AW5,IF($BB11="OK ÉSTA",AW11,IF($BB17="OK ÉSTA",0,IF($BB23="OK ÉSTA",BA23,0))))</f>
        <v>45.006875103126546</v>
      </c>
      <c r="AZ30" s="77">
        <f>IF($BB5="OK ÉSTA",BA5,IF($BB11="OK ÉSTA",BA11,IF($BB17="OK ÉSTA",BA17,IF($BB23="OK ÉSTA",0,0))))</f>
        <v>5.0016250243753655</v>
      </c>
      <c r="BA30" s="1"/>
      <c r="BB30" s="1"/>
    </row>
    <row r="31" spans="1:54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2"/>
      <c r="L31" s="2"/>
      <c r="M31" s="2"/>
      <c r="N31" s="4"/>
      <c r="O31" s="4"/>
      <c r="P31" s="4"/>
      <c r="Q31" s="4"/>
      <c r="R31" s="4"/>
      <c r="S31" s="4"/>
      <c r="T31" s="4"/>
      <c r="U31" s="4"/>
      <c r="V31" s="4"/>
      <c r="W31" s="2"/>
      <c r="X31" s="2"/>
      <c r="Y31" s="2"/>
      <c r="Z31" s="2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2"/>
      <c r="AP31" s="2"/>
      <c r="AW31" s="1"/>
      <c r="AX31" s="1"/>
      <c r="AY31" s="1"/>
      <c r="AZ31" s="1"/>
      <c r="BA31" s="1"/>
      <c r="BB31" s="1"/>
    </row>
    <row r="32" spans="1:54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2"/>
      <c r="L32" s="2"/>
      <c r="M32" s="2"/>
      <c r="N32" s="4"/>
      <c r="O32" s="4"/>
      <c r="P32" s="4"/>
      <c r="Q32" s="4"/>
      <c r="R32" s="4"/>
      <c r="S32" s="4"/>
      <c r="T32" s="4"/>
      <c r="U32" s="4"/>
      <c r="V32" s="4"/>
      <c r="W32" s="2"/>
      <c r="X32" s="2"/>
      <c r="Y32" s="2"/>
      <c r="Z32" s="2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2"/>
      <c r="AP32" s="2"/>
      <c r="AW32" s="1"/>
      <c r="AX32" s="1"/>
      <c r="AY32" s="1"/>
      <c r="AZ32" s="1"/>
      <c r="BA32" s="1"/>
      <c r="BB32" s="1"/>
    </row>
    <row r="33" spans="1:54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2"/>
      <c r="L33" s="2"/>
      <c r="M33" s="2"/>
      <c r="N33" s="4"/>
      <c r="O33" s="4"/>
      <c r="P33" s="4"/>
      <c r="Q33" s="4"/>
      <c r="R33" s="4"/>
      <c r="S33" s="4"/>
      <c r="T33" s="4"/>
      <c r="U33" s="4"/>
      <c r="V33" s="4"/>
      <c r="W33" s="2"/>
      <c r="X33" s="2"/>
      <c r="Y33" s="2"/>
      <c r="Z33" s="2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2"/>
      <c r="AP33" s="2"/>
      <c r="AW33" s="1"/>
      <c r="AX33" s="1"/>
      <c r="AY33" s="1"/>
      <c r="AZ33" s="1"/>
      <c r="BA33" s="1"/>
      <c r="BB33" s="1"/>
    </row>
    <row r="34" spans="1:54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2"/>
      <c r="L34" s="2"/>
      <c r="M34" s="2"/>
      <c r="N34" s="4"/>
      <c r="O34" s="4"/>
      <c r="P34" s="4"/>
      <c r="Q34" s="4"/>
      <c r="R34" s="4"/>
      <c r="S34" s="4"/>
      <c r="T34" s="4"/>
      <c r="U34" s="4"/>
      <c r="V34" s="4"/>
      <c r="W34" s="2"/>
      <c r="X34" s="2"/>
      <c r="Y34" s="2"/>
      <c r="Z34" s="2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2"/>
      <c r="AP34" s="2"/>
      <c r="AW34" s="1"/>
      <c r="AX34" s="1"/>
      <c r="AY34" s="1"/>
      <c r="AZ34" s="1"/>
      <c r="BA34" s="1"/>
      <c r="BB34" s="1"/>
    </row>
    <row r="35" spans="1:54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2"/>
      <c r="L35" s="2"/>
      <c r="M35" s="2"/>
      <c r="N35" s="4"/>
      <c r="O35" s="4"/>
      <c r="P35" s="4"/>
      <c r="Q35" s="4"/>
      <c r="R35" s="4"/>
      <c r="S35" s="4"/>
      <c r="T35" s="4"/>
      <c r="U35" s="4"/>
      <c r="V35" s="4"/>
      <c r="W35" s="2"/>
      <c r="X35" s="2"/>
      <c r="Y35" s="2"/>
      <c r="Z35" s="2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2"/>
      <c r="AP35" s="2"/>
      <c r="AW35" s="1"/>
      <c r="AX35" s="1"/>
      <c r="AY35" s="1"/>
      <c r="AZ35" s="1"/>
      <c r="BA35" s="1"/>
      <c r="BB35" s="1"/>
    </row>
    <row r="36" spans="1:54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2"/>
      <c r="L36" s="2"/>
      <c r="M36" s="2"/>
      <c r="N36" s="4"/>
      <c r="O36" s="4"/>
      <c r="P36" s="4"/>
      <c r="Q36" s="4"/>
      <c r="R36" s="4"/>
      <c r="S36" s="4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W36" s="1"/>
      <c r="AX36" s="1"/>
      <c r="AY36" s="1"/>
      <c r="AZ36" s="1"/>
      <c r="BA36" s="1"/>
      <c r="BB36" s="1"/>
    </row>
    <row r="37" spans="1:54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2"/>
      <c r="L37" s="2"/>
      <c r="M37" s="2"/>
      <c r="N37" s="2"/>
      <c r="O37" s="2"/>
      <c r="P37" s="2"/>
      <c r="Q37" s="2"/>
      <c r="R37" s="2"/>
      <c r="S37" s="2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W37" s="1"/>
      <c r="AX37" s="1"/>
      <c r="AY37" s="1"/>
      <c r="AZ37" s="1"/>
      <c r="BA37" s="1"/>
      <c r="BB37" s="1"/>
    </row>
    <row r="38" spans="1:54" ht="12.75">
      <c r="A38" s="1"/>
      <c r="B38" s="1"/>
      <c r="C38" s="1"/>
      <c r="D38" s="1"/>
      <c r="E38" s="1"/>
      <c r="F38" s="1"/>
      <c r="G38" s="1"/>
      <c r="H38" s="1"/>
      <c r="I38" s="1"/>
      <c r="J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W38" s="1"/>
      <c r="AX38" s="1"/>
      <c r="AY38" s="1"/>
      <c r="AZ38" s="1"/>
      <c r="BA38" s="1"/>
      <c r="BB38" s="1"/>
    </row>
    <row r="39" spans="1:54" ht="12.75">
      <c r="A39" s="1"/>
      <c r="B39" s="1"/>
      <c r="C39" s="1"/>
      <c r="D39" s="1"/>
      <c r="E39" s="1"/>
      <c r="F39" s="1"/>
      <c r="G39" s="1"/>
      <c r="H39" s="1"/>
      <c r="I39" s="1"/>
      <c r="J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W39" s="1"/>
      <c r="AX39" s="1"/>
      <c r="AY39" s="1"/>
      <c r="AZ39" s="1"/>
      <c r="BA39" s="1"/>
      <c r="BB39" s="1"/>
    </row>
    <row r="40" spans="1:54" ht="12.75">
      <c r="A40" s="1"/>
      <c r="B40" s="1"/>
      <c r="C40" s="1"/>
      <c r="D40" s="1"/>
      <c r="E40" s="1"/>
      <c r="F40" s="1"/>
      <c r="G40" s="1"/>
      <c r="H40" s="1"/>
      <c r="I40" s="1"/>
      <c r="J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W40" s="1"/>
      <c r="AX40" s="1"/>
      <c r="AY40" s="1"/>
      <c r="AZ40" s="1"/>
      <c r="BA40" s="1"/>
      <c r="BB40" s="1"/>
    </row>
    <row r="41" spans="1:54" ht="12.75">
      <c r="A41" s="1"/>
      <c r="B41" s="1"/>
      <c r="C41" s="1"/>
      <c r="D41" s="1"/>
      <c r="E41" s="1"/>
      <c r="F41" s="1"/>
      <c r="G41" s="1"/>
      <c r="H41" s="1"/>
      <c r="I41" s="1"/>
      <c r="J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W41" s="1"/>
      <c r="AX41" s="1"/>
      <c r="AY41" s="1"/>
      <c r="AZ41" s="1"/>
      <c r="BA41" s="1"/>
      <c r="BB41" s="1"/>
    </row>
    <row r="42" spans="1:54" ht="12.75">
      <c r="A42" s="1"/>
      <c r="B42" s="1"/>
      <c r="C42" s="1"/>
      <c r="D42" s="1"/>
      <c r="E42" s="1"/>
      <c r="F42" s="1"/>
      <c r="G42" s="1"/>
      <c r="H42" s="1"/>
      <c r="I42" s="1"/>
      <c r="J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W42" s="1"/>
      <c r="AX42" s="1"/>
      <c r="AY42" s="1"/>
      <c r="AZ42" s="1"/>
      <c r="BA42" s="1"/>
      <c r="BB42" s="1"/>
    </row>
    <row r="43" spans="1:54" ht="12.75">
      <c r="A43" s="1"/>
      <c r="B43" s="1"/>
      <c r="C43" s="1"/>
      <c r="D43" s="1"/>
      <c r="E43" s="1"/>
      <c r="F43" s="1"/>
      <c r="G43" s="1"/>
      <c r="H43" s="1"/>
      <c r="I43" s="1"/>
      <c r="J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W43" s="1"/>
      <c r="AX43" s="1"/>
      <c r="AY43" s="1"/>
      <c r="AZ43" s="1"/>
      <c r="BA43" s="1"/>
      <c r="BB43" s="1"/>
    </row>
    <row r="44" spans="1:54" ht="12.75">
      <c r="A44" s="1"/>
      <c r="B44" s="1"/>
      <c r="C44" s="1"/>
      <c r="D44" s="1"/>
      <c r="E44" s="1"/>
      <c r="F44" s="1"/>
      <c r="G44" s="1"/>
      <c r="H44" s="1"/>
      <c r="I44" s="1"/>
      <c r="J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W44" s="1"/>
      <c r="AX44" s="1"/>
      <c r="AY44" s="1"/>
      <c r="AZ44" s="1"/>
      <c r="BA44" s="1"/>
      <c r="BB44" s="1"/>
    </row>
    <row r="45" spans="1:54" ht="12.75">
      <c r="A45" s="1"/>
      <c r="B45" s="1"/>
      <c r="C45" s="1"/>
      <c r="D45" s="1"/>
      <c r="E45" s="1"/>
      <c r="F45" s="1"/>
      <c r="G45" s="1"/>
      <c r="H45" s="1"/>
      <c r="I45" s="1"/>
      <c r="J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W45" s="1"/>
      <c r="AX45" s="1"/>
      <c r="AY45" s="1"/>
      <c r="AZ45" s="1"/>
      <c r="BA45" s="1"/>
      <c r="BB45" s="1"/>
    </row>
    <row r="46" spans="1:54" ht="12.75">
      <c r="A46" s="1"/>
      <c r="B46" s="1"/>
      <c r="C46" s="1"/>
      <c r="D46" s="1"/>
      <c r="E46" s="1"/>
      <c r="F46" s="1"/>
      <c r="G46" s="1"/>
      <c r="H46" s="1"/>
      <c r="I46" s="1"/>
      <c r="J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W46" s="1"/>
      <c r="AX46" s="1"/>
      <c r="AY46" s="1"/>
      <c r="AZ46" s="1"/>
      <c r="BA46" s="1"/>
      <c r="BB46" s="1"/>
    </row>
    <row r="47" spans="1:40" ht="12.75">
      <c r="A47" s="1"/>
      <c r="B47" s="1"/>
      <c r="C47" s="1"/>
      <c r="D47" s="1"/>
      <c r="E47" s="1"/>
      <c r="F47" s="1"/>
      <c r="G47" s="1"/>
      <c r="H47" s="1"/>
      <c r="I47" s="1"/>
      <c r="J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2.75">
      <c r="A48" s="1"/>
      <c r="B48" s="1"/>
      <c r="C48" s="1"/>
      <c r="D48" s="1"/>
      <c r="E48" s="1"/>
      <c r="F48" s="1"/>
      <c r="G48" s="1"/>
      <c r="H48" s="1"/>
      <c r="I48" s="1"/>
      <c r="J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2.75">
      <c r="A49" s="1"/>
      <c r="B49" s="1"/>
      <c r="C49" s="1"/>
      <c r="D49" s="1"/>
      <c r="E49" s="1"/>
      <c r="F49" s="1"/>
      <c r="G49" s="1"/>
      <c r="H49" s="1"/>
      <c r="I49" s="1"/>
      <c r="J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2.75">
      <c r="A50" s="1"/>
      <c r="B50" s="1"/>
      <c r="C50" s="1"/>
      <c r="D50" s="1"/>
      <c r="E50" s="1"/>
      <c r="F50" s="1"/>
      <c r="G50" s="1"/>
      <c r="H50" s="1"/>
      <c r="I50" s="1"/>
      <c r="J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2.75">
      <c r="A51" s="1"/>
      <c r="B51" s="1"/>
      <c r="C51" s="1"/>
      <c r="D51" s="1"/>
      <c r="E51" s="1"/>
      <c r="F51" s="1"/>
      <c r="G51" s="1"/>
      <c r="H51" s="1"/>
      <c r="I51" s="1"/>
      <c r="J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27:40" ht="12.75"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27:40" ht="12.75"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27:40" ht="12.75"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25:47" ht="12.75">
      <c r="Y55" s="4"/>
      <c r="Z55" s="4"/>
      <c r="AA55" s="64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2"/>
      <c r="AP55" s="2"/>
      <c r="AQ55" s="2"/>
      <c r="AR55" s="2"/>
      <c r="AS55" s="2"/>
      <c r="AT55" s="2"/>
      <c r="AU55" s="2"/>
    </row>
    <row r="56" spans="25:53" ht="12.75">
      <c r="Y56" s="2"/>
      <c r="Z56" s="44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44"/>
      <c r="AP56" s="44"/>
      <c r="AQ56" s="44"/>
      <c r="AR56" s="44"/>
      <c r="AS56" s="44"/>
      <c r="AT56" s="44"/>
      <c r="AU56" s="44"/>
      <c r="AV56" s="45"/>
      <c r="AW56" s="45"/>
      <c r="AX56" s="45"/>
      <c r="AY56" s="45"/>
      <c r="AZ56" s="45"/>
      <c r="BA56" s="45"/>
    </row>
    <row r="57" spans="26:53" ht="12.75">
      <c r="Z57" s="57"/>
      <c r="AA57" s="60"/>
      <c r="AB57" s="60"/>
      <c r="AC57" s="60"/>
      <c r="AD57" s="60"/>
      <c r="AE57" s="60"/>
      <c r="AF57" s="60"/>
      <c r="AG57" s="60"/>
      <c r="AH57" s="60"/>
      <c r="AI57" s="47"/>
      <c r="AJ57" s="47"/>
      <c r="AK57" s="47"/>
      <c r="AL57" s="47"/>
      <c r="AM57" s="47"/>
      <c r="AN57" s="47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</row>
    <row r="58" spans="26:53" ht="19.5">
      <c r="Z58" s="57"/>
      <c r="AA58" s="66"/>
      <c r="AB58" s="66"/>
      <c r="AC58" s="66"/>
      <c r="AD58" s="66"/>
      <c r="AE58" s="66"/>
      <c r="AF58" s="66"/>
      <c r="AG58" s="66"/>
      <c r="AH58" s="58"/>
      <c r="AI58" s="46"/>
      <c r="AJ58" s="46"/>
      <c r="AK58" s="47"/>
      <c r="AL58" s="47"/>
      <c r="AM58" s="47"/>
      <c r="AN58" s="47"/>
      <c r="AO58" s="45"/>
      <c r="AP58" s="45"/>
      <c r="AQ58" s="45"/>
      <c r="AR58" s="45"/>
      <c r="AS58" s="45"/>
      <c r="AT58" s="47"/>
      <c r="AU58" s="47"/>
      <c r="AV58" s="45"/>
      <c r="AW58" s="45"/>
      <c r="AX58" s="45"/>
      <c r="AY58" s="47"/>
      <c r="AZ58" s="47"/>
      <c r="BA58" s="47"/>
    </row>
    <row r="59" spans="26:53" ht="12.75">
      <c r="Z59" s="57"/>
      <c r="AA59" s="60"/>
      <c r="AB59" s="60"/>
      <c r="AC59" s="60"/>
      <c r="AD59" s="60"/>
      <c r="AE59" s="60"/>
      <c r="AF59" s="60"/>
      <c r="AG59" s="60"/>
      <c r="AH59" s="58"/>
      <c r="AI59" s="46"/>
      <c r="AJ59" s="46"/>
      <c r="AK59" s="47"/>
      <c r="AL59" s="47"/>
      <c r="AM59" s="47"/>
      <c r="AN59" s="47"/>
      <c r="AO59" s="45"/>
      <c r="AP59" s="47"/>
      <c r="AQ59" s="47"/>
      <c r="AR59" s="47"/>
      <c r="AS59" s="47"/>
      <c r="AT59" s="47"/>
      <c r="AU59" s="47"/>
      <c r="AV59" s="47"/>
      <c r="AW59" s="47"/>
      <c r="AX59" s="45"/>
      <c r="AY59" s="47"/>
      <c r="AZ59" s="47"/>
      <c r="BA59" s="47"/>
    </row>
    <row r="60" spans="26:53" ht="20.25">
      <c r="Z60" s="57"/>
      <c r="AA60" s="59"/>
      <c r="AB60" s="60"/>
      <c r="AC60" s="60"/>
      <c r="AD60" s="59"/>
      <c r="AE60" s="59"/>
      <c r="AF60" s="60"/>
      <c r="AG60" s="60"/>
      <c r="AH60" s="58"/>
      <c r="AI60" s="48"/>
      <c r="AJ60" s="48"/>
      <c r="AK60" s="47"/>
      <c r="AL60" s="47"/>
      <c r="AM60" s="47"/>
      <c r="AN60" s="67"/>
      <c r="AO60" s="45"/>
      <c r="AP60" s="47"/>
      <c r="AQ60" s="47"/>
      <c r="AR60" s="47"/>
      <c r="AS60" s="47"/>
      <c r="AT60" s="47"/>
      <c r="AU60" s="47"/>
      <c r="AV60" s="47"/>
      <c r="AW60" s="47"/>
      <c r="AX60" s="45"/>
      <c r="AY60" s="47"/>
      <c r="AZ60" s="47"/>
      <c r="BA60" s="47"/>
    </row>
    <row r="61" spans="26:53" ht="12.75">
      <c r="Z61" s="57"/>
      <c r="AA61" s="60"/>
      <c r="AB61" s="60"/>
      <c r="AC61" s="60"/>
      <c r="AD61" s="59"/>
      <c r="AE61" s="59"/>
      <c r="AF61" s="60"/>
      <c r="AG61" s="60"/>
      <c r="AH61" s="58"/>
      <c r="AI61" s="48"/>
      <c r="AJ61" s="48"/>
      <c r="AK61" s="47"/>
      <c r="AL61" s="47"/>
      <c r="AM61" s="47"/>
      <c r="AN61" s="47"/>
      <c r="AO61" s="45"/>
      <c r="AP61" s="47"/>
      <c r="AQ61" s="47"/>
      <c r="AR61" s="47"/>
      <c r="AS61" s="47"/>
      <c r="AT61" s="47"/>
      <c r="AU61" s="47"/>
      <c r="AV61" s="47"/>
      <c r="AW61" s="47"/>
      <c r="AX61" s="45"/>
      <c r="AY61" s="47"/>
      <c r="AZ61" s="47"/>
      <c r="BA61" s="47"/>
    </row>
    <row r="62" spans="26:53" ht="12.75">
      <c r="Z62" s="57"/>
      <c r="AA62" s="60"/>
      <c r="AB62" s="60"/>
      <c r="AC62" s="60"/>
      <c r="AD62" s="60"/>
      <c r="AE62" s="60"/>
      <c r="AF62" s="60"/>
      <c r="AG62" s="60"/>
      <c r="AH62" s="58"/>
      <c r="AI62" s="48"/>
      <c r="AJ62" s="48"/>
      <c r="AK62" s="47"/>
      <c r="AL62" s="47"/>
      <c r="AM62" s="47"/>
      <c r="AN62" s="47"/>
      <c r="AO62" s="45"/>
      <c r="AP62" s="47"/>
      <c r="AQ62" s="47"/>
      <c r="AR62" s="47"/>
      <c r="AS62" s="47"/>
      <c r="AT62" s="47"/>
      <c r="AU62" s="47"/>
      <c r="AV62" s="47"/>
      <c r="AW62" s="47"/>
      <c r="AX62" s="45"/>
      <c r="AY62" s="47"/>
      <c r="AZ62" s="47"/>
      <c r="BA62" s="47"/>
    </row>
    <row r="63" spans="26:53" ht="12.75">
      <c r="Z63" s="57"/>
      <c r="AA63" s="60"/>
      <c r="AB63" s="60"/>
      <c r="AC63" s="60"/>
      <c r="AD63" s="61"/>
      <c r="AE63" s="61"/>
      <c r="AF63" s="61"/>
      <c r="AG63" s="61"/>
      <c r="AH63" s="61"/>
      <c r="AI63" s="49"/>
      <c r="AJ63" s="49"/>
      <c r="AK63" s="47"/>
      <c r="AL63" s="47"/>
      <c r="AM63" s="47"/>
      <c r="AN63" s="47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</row>
    <row r="64" spans="26:53" ht="12.75">
      <c r="Z64" s="57"/>
      <c r="AA64" s="60"/>
      <c r="AB64" s="60"/>
      <c r="AC64" s="60"/>
      <c r="AD64" s="60"/>
      <c r="AE64" s="60"/>
      <c r="AF64" s="60"/>
      <c r="AG64" s="60"/>
      <c r="AH64" s="60"/>
      <c r="AI64" s="50"/>
      <c r="AJ64" s="50"/>
      <c r="AK64" s="47"/>
      <c r="AL64" s="47"/>
      <c r="AM64" s="47"/>
      <c r="AN64" s="47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</row>
    <row r="65" spans="26:53" ht="12.75">
      <c r="Z65" s="57"/>
      <c r="AA65" s="60"/>
      <c r="AB65" s="60"/>
      <c r="AC65" s="60"/>
      <c r="AD65" s="60"/>
      <c r="AE65" s="60"/>
      <c r="AF65" s="60"/>
      <c r="AG65" s="60"/>
      <c r="AH65" s="60"/>
      <c r="AI65" s="50"/>
      <c r="AJ65" s="50"/>
      <c r="AK65" s="47"/>
      <c r="AL65" s="47"/>
      <c r="AM65" s="47"/>
      <c r="AN65" s="47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</row>
    <row r="66" spans="26:53" ht="12.75">
      <c r="Z66" s="57"/>
      <c r="AA66" s="60"/>
      <c r="AB66" s="60"/>
      <c r="AC66" s="60"/>
      <c r="AD66" s="60"/>
      <c r="AE66" s="60"/>
      <c r="AF66" s="60"/>
      <c r="AG66" s="60"/>
      <c r="AH66" s="60"/>
      <c r="AI66" s="50"/>
      <c r="AJ66" s="50"/>
      <c r="AK66" s="47"/>
      <c r="AL66" s="47"/>
      <c r="AM66" s="47"/>
      <c r="AN66" s="47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</row>
    <row r="67" spans="26:53" ht="20.25">
      <c r="Z67" s="57"/>
      <c r="AA67" s="68"/>
      <c r="AB67" s="60"/>
      <c r="AC67" s="60"/>
      <c r="AD67" s="60"/>
      <c r="AE67" s="60"/>
      <c r="AF67" s="60"/>
      <c r="AG67" s="60"/>
      <c r="AH67" s="60"/>
      <c r="AI67" s="50"/>
      <c r="AJ67" s="50"/>
      <c r="AK67" s="47"/>
      <c r="AL67" s="47"/>
      <c r="AM67" s="47"/>
      <c r="AN67" s="47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</row>
    <row r="68" spans="26:53" ht="12.75">
      <c r="Z68" s="57"/>
      <c r="AA68" s="59"/>
      <c r="AB68" s="60"/>
      <c r="AC68" s="60"/>
      <c r="AD68" s="59"/>
      <c r="AE68" s="59"/>
      <c r="AF68" s="60"/>
      <c r="AG68" s="60"/>
      <c r="AH68" s="60"/>
      <c r="AI68" s="50"/>
      <c r="AJ68" s="50"/>
      <c r="AK68" s="47"/>
      <c r="AL68" s="47"/>
      <c r="AM68" s="47"/>
      <c r="AN68" s="47"/>
      <c r="AO68" s="45"/>
      <c r="AP68" s="45"/>
      <c r="AQ68" s="45"/>
      <c r="AR68" s="45"/>
      <c r="AS68" s="45"/>
      <c r="AT68" s="47"/>
      <c r="AU68" s="47"/>
      <c r="AV68" s="45"/>
      <c r="AW68" s="45"/>
      <c r="AX68" s="45"/>
      <c r="AY68" s="47"/>
      <c r="AZ68" s="47"/>
      <c r="BA68" s="47"/>
    </row>
    <row r="69" spans="26:53" ht="12.75">
      <c r="Z69" s="57"/>
      <c r="AA69" s="60"/>
      <c r="AB69" s="60"/>
      <c r="AC69" s="60"/>
      <c r="AD69" s="59"/>
      <c r="AE69" s="59"/>
      <c r="AF69" s="60"/>
      <c r="AG69" s="60"/>
      <c r="AH69" s="60"/>
      <c r="AI69" s="50"/>
      <c r="AJ69" s="50"/>
      <c r="AK69" s="47"/>
      <c r="AL69" s="47"/>
      <c r="AM69" s="47"/>
      <c r="AN69" s="47"/>
      <c r="AO69" s="45"/>
      <c r="AP69" s="45"/>
      <c r="AQ69" s="45"/>
      <c r="AR69" s="45"/>
      <c r="AS69" s="45"/>
      <c r="AT69" s="47"/>
      <c r="AU69" s="47"/>
      <c r="AV69" s="47"/>
      <c r="AW69" s="47"/>
      <c r="AX69" s="45"/>
      <c r="AY69" s="47"/>
      <c r="AZ69" s="47"/>
      <c r="BA69" s="47"/>
    </row>
    <row r="70" spans="26:53" ht="23.25">
      <c r="Z70" s="57"/>
      <c r="AA70" s="60"/>
      <c r="AB70" s="60"/>
      <c r="AC70" s="60"/>
      <c r="AD70" s="60"/>
      <c r="AE70" s="60"/>
      <c r="AF70" s="60"/>
      <c r="AG70" s="60"/>
      <c r="AH70" s="60"/>
      <c r="AI70" s="50"/>
      <c r="AJ70" s="50"/>
      <c r="AK70" s="47"/>
      <c r="AL70" s="47"/>
      <c r="AM70" s="47"/>
      <c r="AN70" s="47"/>
      <c r="AO70" s="45"/>
      <c r="AP70" s="45"/>
      <c r="AQ70" s="45"/>
      <c r="AR70" s="51"/>
      <c r="AS70" s="45"/>
      <c r="AT70" s="47"/>
      <c r="AU70" s="47"/>
      <c r="AV70" s="47"/>
      <c r="AW70" s="47"/>
      <c r="AX70" s="45"/>
      <c r="AY70" s="47"/>
      <c r="AZ70" s="47"/>
      <c r="BA70" s="47"/>
    </row>
    <row r="71" spans="26:53" ht="12.75">
      <c r="Z71" s="57"/>
      <c r="AA71" s="61"/>
      <c r="AB71" s="60"/>
      <c r="AC71" s="60"/>
      <c r="AD71" s="61"/>
      <c r="AE71" s="61"/>
      <c r="AF71" s="61"/>
      <c r="AG71" s="61"/>
      <c r="AH71" s="61"/>
      <c r="AI71" s="49"/>
      <c r="AJ71" s="49"/>
      <c r="AK71" s="47"/>
      <c r="AL71" s="47"/>
      <c r="AM71" s="47"/>
      <c r="AN71" s="47"/>
      <c r="AO71" s="45"/>
      <c r="AP71" s="45"/>
      <c r="AQ71" s="45"/>
      <c r="AR71" s="45"/>
      <c r="AS71" s="45"/>
      <c r="AT71" s="47"/>
      <c r="AU71" s="47"/>
      <c r="AV71" s="47"/>
      <c r="AW71" s="47"/>
      <c r="AX71" s="45"/>
      <c r="AY71" s="47"/>
      <c r="AZ71" s="47"/>
      <c r="BA71" s="47"/>
    </row>
    <row r="72" spans="26:53" ht="12.75">
      <c r="Z72" s="57"/>
      <c r="AA72" s="60"/>
      <c r="AB72" s="60"/>
      <c r="AC72" s="60"/>
      <c r="AD72" s="60"/>
      <c r="AE72" s="60"/>
      <c r="AF72" s="60"/>
      <c r="AG72" s="60"/>
      <c r="AH72" s="60"/>
      <c r="AI72" s="50"/>
      <c r="AJ72" s="50"/>
      <c r="AK72" s="47"/>
      <c r="AL72" s="47"/>
      <c r="AM72" s="47"/>
      <c r="AN72" s="47"/>
      <c r="AO72" s="45"/>
      <c r="AP72" s="45"/>
      <c r="AQ72" s="45"/>
      <c r="AR72" s="45"/>
      <c r="AS72" s="45"/>
      <c r="AT72" s="47"/>
      <c r="AU72" s="47"/>
      <c r="AV72" s="47"/>
      <c r="AW72" s="47"/>
      <c r="AX72" s="45"/>
      <c r="AY72" s="47"/>
      <c r="AZ72" s="47"/>
      <c r="BA72" s="47"/>
    </row>
    <row r="73" spans="26:53" ht="12.75">
      <c r="Z73" s="57"/>
      <c r="AA73" s="62"/>
      <c r="AB73" s="60"/>
      <c r="AC73" s="60"/>
      <c r="AD73" s="60"/>
      <c r="AE73" s="60"/>
      <c r="AF73" s="60"/>
      <c r="AG73" s="60"/>
      <c r="AH73" s="60"/>
      <c r="AI73" s="50"/>
      <c r="AJ73" s="50"/>
      <c r="AK73" s="47"/>
      <c r="AL73" s="47"/>
      <c r="AM73" s="47"/>
      <c r="AN73" s="47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</row>
    <row r="74" spans="26:53" ht="12.75">
      <c r="Z74" s="57"/>
      <c r="AA74" s="59"/>
      <c r="AB74" s="60"/>
      <c r="AC74" s="60"/>
      <c r="AD74" s="59"/>
      <c r="AE74" s="59"/>
      <c r="AF74" s="60"/>
      <c r="AG74" s="60"/>
      <c r="AH74" s="60"/>
      <c r="AI74" s="50"/>
      <c r="AJ74" s="50"/>
      <c r="AK74" s="47"/>
      <c r="AL74" s="47"/>
      <c r="AM74" s="47"/>
      <c r="AN74" s="47"/>
      <c r="AO74" s="45"/>
      <c r="AP74" s="45"/>
      <c r="AQ74" s="45"/>
      <c r="AR74" s="45"/>
      <c r="AS74" s="45"/>
      <c r="AT74" s="47"/>
      <c r="AU74" s="47"/>
      <c r="AV74" s="45"/>
      <c r="AW74" s="45"/>
      <c r="AX74" s="45"/>
      <c r="AY74" s="47"/>
      <c r="AZ74" s="47"/>
      <c r="BA74" s="47"/>
    </row>
    <row r="75" spans="26:53" ht="12.75">
      <c r="Z75" s="57"/>
      <c r="AA75" s="60"/>
      <c r="AB75" s="60"/>
      <c r="AC75" s="60"/>
      <c r="AD75" s="59"/>
      <c r="AE75" s="59"/>
      <c r="AF75" s="60"/>
      <c r="AG75" s="60"/>
      <c r="AH75" s="60"/>
      <c r="AI75" s="50"/>
      <c r="AJ75" s="50"/>
      <c r="AK75" s="47"/>
      <c r="AL75" s="47"/>
      <c r="AM75" s="47"/>
      <c r="AN75" s="47"/>
      <c r="AO75" s="45"/>
      <c r="AP75" s="45"/>
      <c r="AQ75" s="45"/>
      <c r="AR75" s="45"/>
      <c r="AS75" s="45"/>
      <c r="AT75" s="47"/>
      <c r="AU75" s="47"/>
      <c r="AV75" s="47"/>
      <c r="AW75" s="47"/>
      <c r="AX75" s="45"/>
      <c r="AY75" s="47"/>
      <c r="AZ75" s="47"/>
      <c r="BA75" s="47"/>
    </row>
    <row r="76" spans="26:53" ht="23.25">
      <c r="Z76" s="57"/>
      <c r="AA76" s="60"/>
      <c r="AB76" s="60"/>
      <c r="AC76" s="60"/>
      <c r="AD76" s="60"/>
      <c r="AE76" s="60"/>
      <c r="AF76" s="60"/>
      <c r="AG76" s="60"/>
      <c r="AH76" s="60"/>
      <c r="AI76" s="50"/>
      <c r="AJ76" s="50"/>
      <c r="AK76" s="47"/>
      <c r="AL76" s="47"/>
      <c r="AM76" s="47"/>
      <c r="AN76" s="47"/>
      <c r="AO76" s="45"/>
      <c r="AP76" s="45"/>
      <c r="AQ76" s="45"/>
      <c r="AR76" s="51"/>
      <c r="AS76" s="45"/>
      <c r="AT76" s="47"/>
      <c r="AU76" s="47"/>
      <c r="AV76" s="47"/>
      <c r="AW76" s="47"/>
      <c r="AX76" s="45"/>
      <c r="AY76" s="47"/>
      <c r="AZ76" s="47"/>
      <c r="BA76" s="47"/>
    </row>
    <row r="77" spans="26:53" ht="12.75">
      <c r="Z77" s="57"/>
      <c r="AA77" s="61"/>
      <c r="AB77" s="60"/>
      <c r="AC77" s="60"/>
      <c r="AD77" s="61"/>
      <c r="AE77" s="61"/>
      <c r="AF77" s="61"/>
      <c r="AG77" s="61"/>
      <c r="AH77" s="61"/>
      <c r="AI77" s="49"/>
      <c r="AJ77" s="49"/>
      <c r="AK77" s="47"/>
      <c r="AL77" s="47"/>
      <c r="AM77" s="47"/>
      <c r="AN77" s="47"/>
      <c r="AO77" s="45"/>
      <c r="AP77" s="45"/>
      <c r="AQ77" s="45"/>
      <c r="AR77" s="45"/>
      <c r="AS77" s="45"/>
      <c r="AT77" s="47"/>
      <c r="AU77" s="47"/>
      <c r="AV77" s="47"/>
      <c r="AW77" s="47"/>
      <c r="AX77" s="45"/>
      <c r="AY77" s="47"/>
      <c r="AZ77" s="47"/>
      <c r="BA77" s="47"/>
    </row>
    <row r="78" spans="26:53" ht="12.75">
      <c r="Z78" s="57"/>
      <c r="AA78" s="61"/>
      <c r="AB78" s="60"/>
      <c r="AC78" s="60"/>
      <c r="AD78" s="60"/>
      <c r="AE78" s="60"/>
      <c r="AF78" s="60"/>
      <c r="AG78" s="60"/>
      <c r="AH78" s="60"/>
      <c r="AI78" s="50"/>
      <c r="AJ78" s="50"/>
      <c r="AK78" s="47"/>
      <c r="AL78" s="47"/>
      <c r="AM78" s="47"/>
      <c r="AN78" s="47"/>
      <c r="AO78" s="45"/>
      <c r="AP78" s="45"/>
      <c r="AQ78" s="45"/>
      <c r="AR78" s="45"/>
      <c r="AS78" s="45"/>
      <c r="AT78" s="47"/>
      <c r="AU78" s="47"/>
      <c r="AV78" s="47"/>
      <c r="AW78" s="47"/>
      <c r="AX78" s="45"/>
      <c r="AY78" s="47"/>
      <c r="AZ78" s="47"/>
      <c r="BA78" s="47"/>
    </row>
    <row r="79" spans="26:53" ht="12.75">
      <c r="Z79" s="45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47"/>
      <c r="AL79" s="47"/>
      <c r="AM79" s="47"/>
      <c r="AN79" s="47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</row>
    <row r="80" spans="26:53" ht="12.75">
      <c r="Z80" s="45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47"/>
      <c r="AL80" s="47"/>
      <c r="AM80" s="47"/>
      <c r="AN80" s="47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</row>
    <row r="81" spans="26:53" ht="12.75">
      <c r="Z81" s="45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47"/>
      <c r="AL81" s="47"/>
      <c r="AM81" s="47"/>
      <c r="AN81" s="47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</row>
    <row r="82" spans="26:53" ht="12.75">
      <c r="Z82" s="45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47"/>
      <c r="AL82" s="47"/>
      <c r="AM82" s="47"/>
      <c r="AN82" s="47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</row>
    <row r="83" spans="26:53" ht="12.75">
      <c r="Z83" s="45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47"/>
      <c r="AL83" s="47"/>
      <c r="AM83" s="47"/>
      <c r="AN83" s="47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</row>
    <row r="84" spans="26:53" ht="12.75">
      <c r="Z84" s="45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47"/>
      <c r="AL84" s="47"/>
      <c r="AM84" s="47"/>
      <c r="AN84" s="47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</row>
    <row r="85" spans="26:53" ht="12.75">
      <c r="Z85" s="45"/>
      <c r="AA85" s="47"/>
      <c r="AB85" s="52"/>
      <c r="AC85" s="52"/>
      <c r="AD85" s="52"/>
      <c r="AE85" s="52"/>
      <c r="AF85" s="53"/>
      <c r="AG85" s="50"/>
      <c r="AH85" s="50"/>
      <c r="AI85" s="50"/>
      <c r="AJ85" s="50"/>
      <c r="AK85" s="47"/>
      <c r="AL85" s="47"/>
      <c r="AM85" s="47"/>
      <c r="AN85" s="47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</row>
    <row r="86" spans="26:53" ht="12.75">
      <c r="Z86" s="45"/>
      <c r="AA86" s="47"/>
      <c r="AB86" s="52"/>
      <c r="AC86" s="52"/>
      <c r="AD86" s="52"/>
      <c r="AE86" s="52"/>
      <c r="AF86" s="53"/>
      <c r="AG86" s="50"/>
      <c r="AH86" s="50"/>
      <c r="AI86" s="50"/>
      <c r="AJ86" s="50"/>
      <c r="AK86" s="47"/>
      <c r="AL86" s="47"/>
      <c r="AM86" s="47"/>
      <c r="AN86" s="47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</row>
    <row r="87" spans="26:53" ht="12.75">
      <c r="Z87" s="45"/>
      <c r="AA87" s="47"/>
      <c r="AB87" s="52"/>
      <c r="AC87" s="52"/>
      <c r="AD87" s="52"/>
      <c r="AE87" s="52"/>
      <c r="AF87" s="53"/>
      <c r="AG87" s="50"/>
      <c r="AH87" s="50"/>
      <c r="AI87" s="50"/>
      <c r="AJ87" s="50"/>
      <c r="AK87" s="47"/>
      <c r="AL87" s="47"/>
      <c r="AM87" s="47"/>
      <c r="AN87" s="47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</row>
    <row r="88" spans="26:53" ht="12.75">
      <c r="Z88" s="45"/>
      <c r="AA88" s="47"/>
      <c r="AB88" s="47"/>
      <c r="AC88" s="47"/>
      <c r="AD88" s="52"/>
      <c r="AE88" s="52"/>
      <c r="AF88" s="53"/>
      <c r="AG88" s="50"/>
      <c r="AH88" s="50"/>
      <c r="AI88" s="50"/>
      <c r="AJ88" s="50"/>
      <c r="AK88" s="47"/>
      <c r="AL88" s="47"/>
      <c r="AM88" s="47"/>
      <c r="AN88" s="47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</row>
    <row r="89" spans="26:53" ht="12.75">
      <c r="Z89" s="45"/>
      <c r="AA89" s="47"/>
      <c r="AB89" s="47"/>
      <c r="AC89" s="47"/>
      <c r="AD89" s="52"/>
      <c r="AE89" s="52"/>
      <c r="AF89" s="53"/>
      <c r="AG89" s="50"/>
      <c r="AH89" s="50"/>
      <c r="AI89" s="50"/>
      <c r="AJ89" s="50"/>
      <c r="AK89" s="47"/>
      <c r="AL89" s="47"/>
      <c r="AM89" s="47"/>
      <c r="AN89" s="47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</row>
    <row r="90" spans="26:53" ht="12.75">
      <c r="Z90" s="45"/>
      <c r="AA90" s="47"/>
      <c r="AB90" s="47"/>
      <c r="AC90" s="47"/>
      <c r="AD90" s="47"/>
      <c r="AE90" s="47"/>
      <c r="AF90" s="47"/>
      <c r="AG90" s="50"/>
      <c r="AH90" s="50"/>
      <c r="AI90" s="50"/>
      <c r="AJ90" s="50"/>
      <c r="AK90" s="47"/>
      <c r="AL90" s="47"/>
      <c r="AM90" s="47"/>
      <c r="AN90" s="47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</row>
    <row r="91" spans="26:53" ht="12.75">
      <c r="Z91" s="45"/>
      <c r="AA91" s="47"/>
      <c r="AB91" s="47"/>
      <c r="AC91" s="47"/>
      <c r="AD91" s="47"/>
      <c r="AE91" s="47"/>
      <c r="AF91" s="47"/>
      <c r="AG91" s="50"/>
      <c r="AH91" s="50"/>
      <c r="AI91" s="50"/>
      <c r="AJ91" s="50"/>
      <c r="AK91" s="47"/>
      <c r="AL91" s="47"/>
      <c r="AM91" s="47"/>
      <c r="AN91" s="47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</row>
    <row r="92" spans="26:53" ht="12.75">
      <c r="Z92" s="45"/>
      <c r="AA92" s="47"/>
      <c r="AB92" s="47"/>
      <c r="AC92" s="47"/>
      <c r="AD92" s="47"/>
      <c r="AE92" s="47"/>
      <c r="AF92" s="47"/>
      <c r="AG92" s="50"/>
      <c r="AH92" s="50"/>
      <c r="AI92" s="50"/>
      <c r="AJ92" s="50"/>
      <c r="AK92" s="47"/>
      <c r="AL92" s="47"/>
      <c r="AM92" s="47"/>
      <c r="AN92" s="47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</row>
    <row r="93" spans="26:53" ht="12.75">
      <c r="Z93" s="45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47"/>
      <c r="AL93" s="47"/>
      <c r="AM93" s="47"/>
      <c r="AN93" s="47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</row>
    <row r="94" spans="26:53" ht="12.75">
      <c r="Z94" s="45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47"/>
      <c r="AL94" s="47"/>
      <c r="AM94" s="47"/>
      <c r="AN94" s="47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</row>
    <row r="95" spans="26:53" ht="12.75">
      <c r="Z95" s="45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</row>
    <row r="96" spans="26:53" ht="12.75">
      <c r="Z96" s="45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</row>
    <row r="97" spans="26:53" ht="12.75">
      <c r="Z97" s="45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</row>
    <row r="98" spans="26:53" ht="12.75">
      <c r="Z98" s="45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</row>
    <row r="99" spans="26:53" ht="12.75">
      <c r="Z99" s="45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</row>
    <row r="100" spans="27:40" ht="12.75"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27:40" ht="12.75"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27:40" ht="12.75"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27:40" ht="12.75"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27:40" ht="12.75"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27:40" ht="12.75"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27:40" ht="12.75"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27:40" ht="12.75"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27:40" ht="12.75"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27:40" ht="12.75"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27:40" ht="12.75"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27:40" ht="12.75"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27:40" ht="12.75"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27:40" ht="12.75"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27:40" ht="12.75"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27:40" ht="12.75"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27:40" ht="12.75"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27:40" ht="12.75"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27:40" ht="12.75"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27:40" ht="12.75"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27:40" ht="12.75"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27:40" ht="12.75"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27:40" ht="12.75"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27:40" ht="12.75"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27:40" ht="12.75"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27:40" ht="12.75"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27:40" ht="12.75"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27:40" ht="12.75"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27:40" ht="12.75"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27:40" ht="12.75"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27:40" ht="12.75"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27:40" ht="12.75"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27:40" ht="12.75"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27:40" ht="12.75"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27:40" ht="12.75"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27:40" ht="12.75"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27:40" ht="12.75"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27:40" ht="12.75"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27:40" ht="12.75"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27:40" ht="12.75"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27:40" ht="12.75"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27:40" ht="12.75"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27:40" ht="12.75"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27:40" ht="12.75"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27:40" ht="12.75"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</sheetData>
  <sheetProtection sheet="1" objects="1" scenarios="1"/>
  <mergeCells count="33">
    <mergeCell ref="AW28:AZ28"/>
    <mergeCell ref="J8:L8"/>
    <mergeCell ref="AK3:AL3"/>
    <mergeCell ref="AP3:AR3"/>
    <mergeCell ref="AT3:AV3"/>
    <mergeCell ref="AB10:AE10"/>
    <mergeCell ref="AT15:AV15"/>
    <mergeCell ref="AB22:AE22"/>
    <mergeCell ref="AX3:AZ3"/>
    <mergeCell ref="AB4:AE4"/>
    <mergeCell ref="F11:I11"/>
    <mergeCell ref="AT21:AV21"/>
    <mergeCell ref="AX21:AZ21"/>
    <mergeCell ref="AB16:AE16"/>
    <mergeCell ref="AX15:AZ15"/>
    <mergeCell ref="AK21:AL21"/>
    <mergeCell ref="AP21:AR21"/>
    <mergeCell ref="AK15:AL15"/>
    <mergeCell ref="AP15:AR15"/>
    <mergeCell ref="AK9:AL9"/>
    <mergeCell ref="AP9:AR9"/>
    <mergeCell ref="AT9:AV9"/>
    <mergeCell ref="AX9:AZ9"/>
    <mergeCell ref="A1:N1"/>
    <mergeCell ref="A2:N2"/>
    <mergeCell ref="A11:E11"/>
    <mergeCell ref="A12:E12"/>
    <mergeCell ref="J3:N3"/>
    <mergeCell ref="A3:H3"/>
    <mergeCell ref="J11:N11"/>
    <mergeCell ref="J12:N12"/>
    <mergeCell ref="F12:I12"/>
    <mergeCell ref="F10:I10"/>
  </mergeCells>
  <printOptions gridLines="1"/>
  <pageMargins left="0.75" right="0.75" top="1" bottom="1" header="0.511811024" footer="0.511811024"/>
  <pageSetup horizontalDpi="300" verticalDpi="300" orientation="portrait" paperSize="9" r:id="rId2"/>
  <headerFooter alignWithMargins="0">
    <oddHeader>&amp;C&amp;A</oddHeader>
    <oddFooter>&amp;CPágina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DEPTO. INFORMATICA OLAVARRIA</dc:creator>
  <cp:keywords/>
  <dc:description/>
  <cp:lastModifiedBy>Familiar</cp:lastModifiedBy>
  <dcterms:created xsi:type="dcterms:W3CDTF">2000-01-14T08:57:17Z</dcterms:created>
  <dcterms:modified xsi:type="dcterms:W3CDTF">2007-08-13T23:11:51Z</dcterms:modified>
  <cp:category/>
  <cp:version/>
  <cp:contentType/>
  <cp:contentStatus/>
</cp:coreProperties>
</file>